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E3F7922B-C4E2-48F0-BA2E-4E344F9805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8" l="1"/>
  <c r="F31" i="8"/>
  <c r="F34" i="8"/>
  <c r="F36" i="8"/>
  <c r="F40" i="8"/>
  <c r="F43" i="8"/>
  <c r="F22" i="8"/>
  <c r="F14" i="8"/>
  <c r="F10" i="8"/>
  <c r="F11" i="8"/>
  <c r="F16" i="8"/>
  <c r="F19" i="8"/>
  <c r="E34" i="8"/>
  <c r="E30" i="8"/>
  <c r="E31" i="8"/>
  <c r="E36" i="8"/>
  <c r="E40" i="8"/>
  <c r="E43" i="8"/>
  <c r="E10" i="8"/>
  <c r="E22" i="8"/>
  <c r="E19" i="8"/>
  <c r="E16" i="8"/>
  <c r="E14" i="8"/>
  <c r="E11" i="8"/>
  <c r="D30" i="8"/>
  <c r="D43" i="8"/>
  <c r="D40" i="8"/>
  <c r="D36" i="8"/>
  <c r="D34" i="8"/>
  <c r="D31" i="8"/>
  <c r="D10" i="8"/>
  <c r="D22" i="8"/>
  <c r="D19" i="8"/>
  <c r="D16" i="8"/>
  <c r="D14" i="8"/>
  <c r="D11" i="8"/>
  <c r="H23" i="3"/>
  <c r="H24" i="3"/>
  <c r="H28" i="3"/>
  <c r="G23" i="3"/>
  <c r="G24" i="3"/>
  <c r="G28" i="3"/>
  <c r="F23" i="3"/>
  <c r="F24" i="3"/>
  <c r="F28" i="3"/>
  <c r="H12" i="3"/>
  <c r="H13" i="3"/>
  <c r="G12" i="3"/>
  <c r="G13" i="3"/>
  <c r="F12" i="3"/>
  <c r="F13" i="3"/>
  <c r="B12" i="5"/>
  <c r="B13" i="5"/>
  <c r="C12" i="5"/>
  <c r="C13" i="5"/>
  <c r="E12" i="5"/>
  <c r="F12" i="5"/>
  <c r="D12" i="5"/>
  <c r="F13" i="5"/>
  <c r="E13" i="5"/>
  <c r="D13" i="5"/>
  <c r="G127" i="7"/>
  <c r="H127" i="7"/>
  <c r="I127" i="7"/>
  <c r="G93" i="7"/>
  <c r="H93" i="7"/>
  <c r="I93" i="7"/>
  <c r="G78" i="7"/>
  <c r="H78" i="7"/>
  <c r="I78" i="7"/>
  <c r="G28" i="7"/>
  <c r="G23" i="7" s="1"/>
  <c r="H28" i="7"/>
  <c r="H23" i="7" s="1"/>
  <c r="I28" i="7"/>
  <c r="I23" i="7"/>
  <c r="G51" i="7"/>
  <c r="H51" i="7"/>
  <c r="I51" i="7"/>
  <c r="G52" i="7"/>
  <c r="H52" i="7"/>
  <c r="I52" i="7"/>
  <c r="G54" i="7"/>
  <c r="H54" i="7"/>
  <c r="I54" i="7"/>
  <c r="I45" i="7"/>
  <c r="I46" i="7"/>
  <c r="I49" i="7"/>
  <c r="H45" i="7"/>
  <c r="H46" i="7"/>
  <c r="H49" i="7"/>
  <c r="G46" i="7"/>
  <c r="G45" i="7"/>
  <c r="G49" i="7"/>
  <c r="I39" i="7"/>
  <c r="I40" i="7"/>
  <c r="I43" i="7"/>
  <c r="H39" i="7"/>
  <c r="H40" i="7"/>
  <c r="H43" i="7"/>
  <c r="G39" i="7"/>
  <c r="G40" i="7"/>
  <c r="G43" i="7"/>
  <c r="G34" i="7"/>
  <c r="H34" i="7"/>
  <c r="I34" i="7"/>
  <c r="H37" i="7"/>
  <c r="I37" i="7"/>
  <c r="I35" i="7"/>
  <c r="H35" i="7"/>
  <c r="G35" i="7"/>
  <c r="G37" i="7"/>
  <c r="I29" i="7"/>
  <c r="I30" i="7"/>
  <c r="I32" i="7"/>
  <c r="H29" i="7"/>
  <c r="H30" i="7"/>
  <c r="H32" i="7"/>
  <c r="G29" i="7"/>
  <c r="G32" i="7"/>
  <c r="G30" i="7"/>
  <c r="H24" i="7"/>
  <c r="I24" i="7"/>
  <c r="H25" i="7"/>
  <c r="I25" i="7"/>
  <c r="H26" i="7"/>
  <c r="I26" i="7"/>
  <c r="G24" i="7"/>
  <c r="G25" i="7"/>
  <c r="G26" i="7"/>
  <c r="G7" i="7"/>
  <c r="H7" i="7"/>
  <c r="I7" i="7"/>
  <c r="F120" i="7"/>
  <c r="G120" i="7"/>
  <c r="H120" i="7"/>
  <c r="I120" i="7"/>
  <c r="F121" i="7"/>
  <c r="G121" i="7"/>
  <c r="H121" i="7"/>
  <c r="I121" i="7"/>
  <c r="G122" i="7"/>
  <c r="H122" i="7"/>
  <c r="I122" i="7"/>
  <c r="F122" i="7"/>
  <c r="F124" i="7"/>
  <c r="G124" i="7"/>
  <c r="H124" i="7"/>
  <c r="I124" i="7"/>
  <c r="F125" i="7"/>
  <c r="G125" i="7"/>
  <c r="H125" i="7"/>
  <c r="I125" i="7"/>
  <c r="E120" i="7"/>
  <c r="E127" i="7" s="1"/>
  <c r="E121" i="7"/>
  <c r="E122" i="7"/>
  <c r="E124" i="7"/>
  <c r="E125" i="7"/>
  <c r="F127" i="7"/>
  <c r="I76" i="7"/>
  <c r="I75" i="7" s="1"/>
  <c r="I74" i="7" s="1"/>
  <c r="G76" i="7"/>
  <c r="G75" i="7" s="1"/>
  <c r="G74" i="7" s="1"/>
  <c r="H76" i="7"/>
  <c r="H75" i="7" s="1"/>
  <c r="H74" i="7" s="1"/>
  <c r="G72" i="7"/>
  <c r="G71" i="7" s="1"/>
  <c r="G70" i="7" s="1"/>
  <c r="H72" i="7"/>
  <c r="H71" i="7" s="1"/>
  <c r="H70" i="7" s="1"/>
  <c r="I72" i="7"/>
  <c r="I71" i="7" s="1"/>
  <c r="I70" i="7" s="1"/>
  <c r="G68" i="7"/>
  <c r="G67" i="7" s="1"/>
  <c r="G66" i="7" s="1"/>
  <c r="H68" i="7"/>
  <c r="H67" i="7" s="1"/>
  <c r="H66" i="7" s="1"/>
  <c r="I68" i="7"/>
  <c r="I67" i="7" s="1"/>
  <c r="I66" i="7" s="1"/>
  <c r="G58" i="7"/>
  <c r="G57" i="7" s="1"/>
  <c r="H58" i="7"/>
  <c r="H57" i="7" s="1"/>
  <c r="I58" i="7"/>
  <c r="I57" i="7" s="1"/>
  <c r="G61" i="7"/>
  <c r="G60" i="7" s="1"/>
  <c r="H61" i="7"/>
  <c r="H60" i="7" s="1"/>
  <c r="I61" i="7"/>
  <c r="I60" i="7" s="1"/>
  <c r="I63" i="7"/>
  <c r="G64" i="7"/>
  <c r="G63" i="7" s="1"/>
  <c r="H64" i="7"/>
  <c r="H63" i="7" s="1"/>
  <c r="I64" i="7"/>
  <c r="H81" i="7"/>
  <c r="H80" i="7" s="1"/>
  <c r="I81" i="7"/>
  <c r="I80" i="7" s="1"/>
  <c r="I84" i="7"/>
  <c r="H85" i="7"/>
  <c r="H84" i="7" s="1"/>
  <c r="I87" i="7"/>
  <c r="H88" i="7"/>
  <c r="H87" i="7" s="1"/>
  <c r="I88" i="7"/>
  <c r="H91" i="7"/>
  <c r="H90" i="7" s="1"/>
  <c r="I91" i="7"/>
  <c r="I90" i="7" s="1"/>
  <c r="G81" i="7"/>
  <c r="G80" i="7" s="1"/>
  <c r="G85" i="7"/>
  <c r="G84" i="7" s="1"/>
  <c r="G88" i="7"/>
  <c r="G87" i="7" s="1"/>
  <c r="G91" i="7"/>
  <c r="G90" i="7" s="1"/>
  <c r="G96" i="7"/>
  <c r="G95" i="7" s="1"/>
  <c r="H96" i="7"/>
  <c r="H95" i="7" s="1"/>
  <c r="I96" i="7"/>
  <c r="I95" i="7" s="1"/>
  <c r="G100" i="7"/>
  <c r="G99" i="7" s="1"/>
  <c r="H100" i="7"/>
  <c r="H99" i="7" s="1"/>
  <c r="I100" i="7"/>
  <c r="I99" i="7" s="1"/>
  <c r="I113" i="7"/>
  <c r="I112" i="7" s="1"/>
  <c r="H113" i="7"/>
  <c r="H112" i="7" s="1"/>
  <c r="H117" i="7"/>
  <c r="H116" i="7" s="1"/>
  <c r="I117" i="7"/>
  <c r="I116" i="7" s="1"/>
  <c r="G117" i="7"/>
  <c r="G116" i="7" s="1"/>
  <c r="G113" i="7"/>
  <c r="G112" i="7" s="1"/>
  <c r="I104" i="7"/>
  <c r="I103" i="7" s="1"/>
  <c r="I108" i="7"/>
  <c r="I107" i="7" s="1"/>
  <c r="H104" i="7"/>
  <c r="H103" i="7" s="1"/>
  <c r="H108" i="7"/>
  <c r="H107" i="7" s="1"/>
  <c r="G108" i="7"/>
  <c r="G107" i="7" s="1"/>
  <c r="G104" i="7"/>
  <c r="G103" i="7" s="1"/>
  <c r="I20" i="7"/>
  <c r="I19" i="7" s="1"/>
  <c r="I18" i="7" s="1"/>
  <c r="H20" i="7"/>
  <c r="H19" i="7" s="1"/>
  <c r="H18" i="7" s="1"/>
  <c r="G20" i="7"/>
  <c r="G19" i="7" s="1"/>
  <c r="G18" i="7" s="1"/>
  <c r="I14" i="7"/>
  <c r="I13" i="7" s="1"/>
  <c r="I12" i="7" s="1"/>
  <c r="H14" i="7"/>
  <c r="G14" i="7"/>
  <c r="I16" i="7"/>
  <c r="H16" i="7"/>
  <c r="G16" i="7"/>
  <c r="I10" i="7"/>
  <c r="I9" i="7" s="1"/>
  <c r="I8" i="7" s="1"/>
  <c r="H10" i="7"/>
  <c r="H9" i="7" s="1"/>
  <c r="H8" i="7" s="1"/>
  <c r="G10" i="7"/>
  <c r="G9" i="7" s="1"/>
  <c r="G8" i="7" s="1"/>
  <c r="F117" i="7"/>
  <c r="F116" i="7" s="1"/>
  <c r="F113" i="7"/>
  <c r="F112" i="7" s="1"/>
  <c r="F104" i="7"/>
  <c r="F103" i="7" s="1"/>
  <c r="F108" i="7"/>
  <c r="F107" i="7" s="1"/>
  <c r="F100" i="7"/>
  <c r="F99" i="7" s="1"/>
  <c r="F96" i="7"/>
  <c r="F95" i="7" s="1"/>
  <c r="F91" i="7"/>
  <c r="F90" i="7" s="1"/>
  <c r="F88" i="7"/>
  <c r="F87" i="7" s="1"/>
  <c r="F85" i="7"/>
  <c r="F84" i="7" s="1"/>
  <c r="F81" i="7"/>
  <c r="F80" i="7" s="1"/>
  <c r="F76" i="7"/>
  <c r="F75" i="7" s="1"/>
  <c r="F74" i="7" s="1"/>
  <c r="F72" i="7"/>
  <c r="F71" i="7" s="1"/>
  <c r="F70" i="7" s="1"/>
  <c r="F68" i="7"/>
  <c r="F67" i="7" s="1"/>
  <c r="F66" i="7" s="1"/>
  <c r="F58" i="7"/>
  <c r="F57" i="7" s="1"/>
  <c r="F61" i="7"/>
  <c r="F60" i="7" s="1"/>
  <c r="F64" i="7"/>
  <c r="F63" i="7" s="1"/>
  <c r="F54" i="7"/>
  <c r="F52" i="7"/>
  <c r="F46" i="7"/>
  <c r="F49" i="7"/>
  <c r="F40" i="7"/>
  <c r="F43" i="7"/>
  <c r="F35" i="7"/>
  <c r="F37" i="7"/>
  <c r="F32" i="7"/>
  <c r="F30" i="7"/>
  <c r="F26" i="7"/>
  <c r="F25" i="7" s="1"/>
  <c r="F24" i="7" s="1"/>
  <c r="F20" i="7"/>
  <c r="F19" i="7" s="1"/>
  <c r="F18" i="7" s="1"/>
  <c r="F14" i="7"/>
  <c r="F16" i="7"/>
  <c r="F10" i="7"/>
  <c r="F9" i="7" s="1"/>
  <c r="F8" i="7" s="1"/>
  <c r="E117" i="7"/>
  <c r="E116" i="7" s="1"/>
  <c r="E111" i="7" s="1"/>
  <c r="E113" i="7"/>
  <c r="E112" i="7" s="1"/>
  <c r="E104" i="7"/>
  <c r="E103" i="7" s="1"/>
  <c r="E108" i="7"/>
  <c r="E107" i="7" s="1"/>
  <c r="E100" i="7"/>
  <c r="E99" i="7" s="1"/>
  <c r="E96" i="7"/>
  <c r="E95" i="7" s="1"/>
  <c r="E91" i="7"/>
  <c r="E90" i="7" s="1"/>
  <c r="E88" i="7"/>
  <c r="E87" i="7" s="1"/>
  <c r="E85" i="7"/>
  <c r="E84" i="7" s="1"/>
  <c r="E81" i="7"/>
  <c r="E80" i="7" s="1"/>
  <c r="E76" i="7"/>
  <c r="E75" i="7" s="1"/>
  <c r="E74" i="7" s="1"/>
  <c r="E72" i="7"/>
  <c r="E71" i="7" s="1"/>
  <c r="E70" i="7" s="1"/>
  <c r="E68" i="7"/>
  <c r="E67" i="7" s="1"/>
  <c r="E66" i="7" s="1"/>
  <c r="E64" i="7"/>
  <c r="E63" i="7" s="1"/>
  <c r="E61" i="7"/>
  <c r="E60" i="7" s="1"/>
  <c r="E58" i="7"/>
  <c r="E57" i="7" s="1"/>
  <c r="E52" i="7"/>
  <c r="E54" i="7"/>
  <c r="E46" i="7"/>
  <c r="E49" i="7"/>
  <c r="E40" i="7"/>
  <c r="E43" i="7"/>
  <c r="E37" i="7"/>
  <c r="E35" i="7"/>
  <c r="E30" i="7"/>
  <c r="E32" i="7"/>
  <c r="E26" i="7"/>
  <c r="E25" i="7" s="1"/>
  <c r="E24" i="7" s="1"/>
  <c r="E20" i="7"/>
  <c r="E19" i="7" s="1"/>
  <c r="E18" i="7" s="1"/>
  <c r="E14" i="7"/>
  <c r="E16" i="7"/>
  <c r="E10" i="7"/>
  <c r="E9" i="7" s="1"/>
  <c r="E8" i="7" s="1"/>
  <c r="C43" i="8"/>
  <c r="C31" i="8"/>
  <c r="C30" i="8" s="1"/>
  <c r="C34" i="8"/>
  <c r="C36" i="8"/>
  <c r="C40" i="8"/>
  <c r="B30" i="8"/>
  <c r="B43" i="8"/>
  <c r="B40" i="8"/>
  <c r="B36" i="8"/>
  <c r="B34" i="8"/>
  <c r="B31" i="8"/>
  <c r="C22" i="8"/>
  <c r="C19" i="8"/>
  <c r="C16" i="8"/>
  <c r="C10" i="8" s="1"/>
  <c r="C14" i="8"/>
  <c r="C11" i="8"/>
  <c r="B11" i="8"/>
  <c r="B22" i="8"/>
  <c r="B19" i="8"/>
  <c r="B16" i="8"/>
  <c r="B14" i="8"/>
  <c r="B10" i="8"/>
  <c r="E28" i="3"/>
  <c r="D28" i="3"/>
  <c r="E24" i="3"/>
  <c r="E23" i="3" s="1"/>
  <c r="E13" i="3"/>
  <c r="E12" i="3" s="1"/>
  <c r="D24" i="3"/>
  <c r="D23" i="3" s="1"/>
  <c r="D13" i="3"/>
  <c r="D12" i="3" s="1"/>
  <c r="G35" i="10"/>
  <c r="G38" i="10" s="1"/>
  <c r="H35" i="10" s="1"/>
  <c r="H38" i="10" s="1"/>
  <c r="I35" i="10" s="1"/>
  <c r="I38" i="10" s="1"/>
  <c r="J35" i="10" s="1"/>
  <c r="J38" i="10" s="1"/>
  <c r="J22" i="10"/>
  <c r="I22" i="10"/>
  <c r="H22" i="10"/>
  <c r="G22" i="10"/>
  <c r="F22" i="10"/>
  <c r="J12" i="10"/>
  <c r="I12" i="10"/>
  <c r="H12" i="10"/>
  <c r="G12" i="10"/>
  <c r="F12" i="10"/>
  <c r="J9" i="10"/>
  <c r="I9" i="10"/>
  <c r="H9" i="10"/>
  <c r="G9" i="10"/>
  <c r="F9" i="10"/>
  <c r="I79" i="7" l="1"/>
  <c r="H13" i="7"/>
  <c r="H12" i="7" s="1"/>
  <c r="G94" i="7"/>
  <c r="H102" i="7"/>
  <c r="F111" i="7"/>
  <c r="G13" i="7"/>
  <c r="G12" i="7" s="1"/>
  <c r="I56" i="7"/>
  <c r="H56" i="7"/>
  <c r="F39" i="7"/>
  <c r="G102" i="7"/>
  <c r="I102" i="7"/>
  <c r="I94" i="7"/>
  <c r="F94" i="7"/>
  <c r="H94" i="7"/>
  <c r="G79" i="7"/>
  <c r="G56" i="7"/>
  <c r="G111" i="7"/>
  <c r="H79" i="7"/>
  <c r="F29" i="7"/>
  <c r="F51" i="7"/>
  <c r="I111" i="7"/>
  <c r="H111" i="7"/>
  <c r="F13" i="7"/>
  <c r="F12" i="7" s="1"/>
  <c r="F7" i="7" s="1"/>
  <c r="F56" i="7"/>
  <c r="F45" i="7"/>
  <c r="F79" i="7"/>
  <c r="F78" i="7" s="1"/>
  <c r="F102" i="7"/>
  <c r="F93" i="7" s="1"/>
  <c r="F34" i="7"/>
  <c r="E51" i="7"/>
  <c r="E56" i="7"/>
  <c r="E94" i="7"/>
  <c r="E13" i="7"/>
  <c r="E12" i="7" s="1"/>
  <c r="E7" i="7" s="1"/>
  <c r="E79" i="7"/>
  <c r="E78" i="7" s="1"/>
  <c r="E45" i="7"/>
  <c r="E102" i="7"/>
  <c r="E39" i="7"/>
  <c r="E34" i="7"/>
  <c r="E29" i="7"/>
  <c r="I15" i="10"/>
  <c r="I23" i="10" s="1"/>
  <c r="I29" i="10" s="1"/>
  <c r="I30" i="10" s="1"/>
  <c r="H15" i="10"/>
  <c r="H23" i="10" s="1"/>
  <c r="H29" i="10" s="1"/>
  <c r="H30" i="10" s="1"/>
  <c r="J15" i="10"/>
  <c r="J23" i="10" s="1"/>
  <c r="J29" i="10" s="1"/>
  <c r="J30" i="10" s="1"/>
  <c r="G15" i="10"/>
  <c r="G23" i="10" s="1"/>
  <c r="G29" i="10" s="1"/>
  <c r="G30" i="10" s="1"/>
  <c r="F15" i="10"/>
  <c r="F23" i="10" s="1"/>
  <c r="F29" i="10" s="1"/>
  <c r="F30" i="10" s="1"/>
  <c r="F28" i="7" l="1"/>
  <c r="F23" i="7" s="1"/>
  <c r="E93" i="7"/>
  <c r="E28" i="7"/>
  <c r="E23" i="7" s="1"/>
</calcChain>
</file>

<file path=xl/sharedStrings.xml><?xml version="1.0" encoding="utf-8"?>
<sst xmlns="http://schemas.openxmlformats.org/spreadsheetml/2006/main" count="353" uniqueCount="153">
  <si>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</si>
  <si>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</si>
  <si>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</si>
  <si>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</si>
  <si>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</si>
  <si>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</si>
  <si>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</si>
  <si>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</si>
  <si>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</si>
  <si>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</si>
  <si>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</si>
  <si>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</si>
  <si>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</si>
  <si>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</si>
  <si>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</si>
  <si>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</si>
  <si>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</si>
  <si>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</si>
  <si>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</si>
  <si>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</si>
  <si>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</si>
  <si>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</si>
  <si>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</si>
  <si>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</si>
  <si>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</si>
  <si>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</si>
  <si>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</si>
  <si>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</si>
  <si>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</si>
  <si>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</si>
  <si>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</si>
  <si>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</si>
  <si>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</si>
  <si>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</si>
  <si>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</si>
  <si>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</si>
  <si>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</si>
  <si>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</si>
  <si>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</si>
  <si>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</si>
  <si>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</si>
  <si>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</si>
  <si>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</si>
  <si>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</si>
  <si>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</si>
  <si>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</si>
  <si>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</si>
  <si>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</si>
  <si>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</si>
  <si>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</si>
  <si>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</si>
  <si>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</si>
  <si>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</si>
  <si>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</si>
  <si>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</si>
  <si>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</si>
  <si>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</si>
  <si>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</si>
  <si>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</si>
  <si>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</si>
  <si>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</si>
  <si>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</si>
  <si>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</si>
  <si>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</si>
  <si>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</si>
  <si>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</si>
  <si>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</si>
  <si>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</si>
  <si>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</si>
  <si>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</si>
  <si>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</si>
  <si>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</si>
  <si>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Prihodi od upravih i administrativnih pristojbi, pristojbi po posebnim propisima i naknada</t>
  </si>
  <si>
    <t>Prihodi od prodaje proizvoda i robe te pruženih usluga i prihodi od donacija</t>
  </si>
  <si>
    <t>Ostali rashodi</t>
  </si>
  <si>
    <t>11 Opći prihodi i primici</t>
  </si>
  <si>
    <t>31 Vlastiti prihodi</t>
  </si>
  <si>
    <t xml:space="preserve">45 F.P.i dod udio u por. na dohodak </t>
  </si>
  <si>
    <t>51 Državni proračun</t>
  </si>
  <si>
    <t>54 Pomoći iz inozemstva</t>
  </si>
  <si>
    <t>6 Tekuće donacije</t>
  </si>
  <si>
    <t>61 Tekuće donacije</t>
  </si>
  <si>
    <t>41 Prihodi za posebne namjene</t>
  </si>
  <si>
    <t xml:space="preserve"> 31 Vlastiti prihodi</t>
  </si>
  <si>
    <t xml:space="preserve"> 41 Prihodi za posebne namjene</t>
  </si>
  <si>
    <t xml:space="preserve"> 42 Višak prihoda</t>
  </si>
  <si>
    <t xml:space="preserve"> 45 F.P. i dod udiio u por. na dohodak</t>
  </si>
  <si>
    <t xml:space="preserve"> 54 Pomoći iz inozemstva</t>
  </si>
  <si>
    <t>6 Tekuće pomoći</t>
  </si>
  <si>
    <t xml:space="preserve"> 61 Tekuće donacije</t>
  </si>
  <si>
    <t xml:space="preserve"> 12 Sredstva učešća za pomoći - prihodi Županije</t>
  </si>
  <si>
    <r>
      <t xml:space="preserve"> </t>
    </r>
    <r>
      <rPr>
        <i/>
        <sz val="10"/>
        <rFont val="Arial"/>
        <family val="2"/>
        <charset val="238"/>
      </rPr>
      <t>51 Državni proračun</t>
    </r>
  </si>
  <si>
    <t>12 Sredstva učešća pomoći - prihodi Županije</t>
  </si>
  <si>
    <t>PRIRODOSLOVNO-GRAFIČKA ŠKOLA ZADAR</t>
  </si>
  <si>
    <t>09 Obrazovanje</t>
  </si>
  <si>
    <t>092 Srednješkolsko obrazovanje</t>
  </si>
  <si>
    <t>096 Dodatne usluge u obrazovanju</t>
  </si>
  <si>
    <t>PROGRAM 2204</t>
  </si>
  <si>
    <t>SREDNJE ŠKOLSTVO- STANDARD</t>
  </si>
  <si>
    <t>Aktivnost A2204-01</t>
  </si>
  <si>
    <t>DJELATNOST SREDNJIH ŠKOLA</t>
  </si>
  <si>
    <t>Izvor financiranja 45</t>
  </si>
  <si>
    <t>F.P. i dod udio u por na dohodak</t>
  </si>
  <si>
    <t>Aktivnost A2204-07</t>
  </si>
  <si>
    <t>ADMINISTRACIJA I UPRAVLJANJE</t>
  </si>
  <si>
    <t>Izvor financiranja 51</t>
  </si>
  <si>
    <t>Državni proračun</t>
  </si>
  <si>
    <t>PROGRAM 2205</t>
  </si>
  <si>
    <t>SREDNJE ŠKOLSTVO - IZNAD STANDARDA</t>
  </si>
  <si>
    <t>Aktivnost A2205-12</t>
  </si>
  <si>
    <t>PODIZANJE KVALITETE I STANDARDA U ŠKOLSTVU</t>
  </si>
  <si>
    <t>Izvor financiranja 31</t>
  </si>
  <si>
    <t>Vlastiti prihodi</t>
  </si>
  <si>
    <t>Izvor financiranja 41</t>
  </si>
  <si>
    <t>Prihodi za posebne namjene</t>
  </si>
  <si>
    <t>Izvor financiranja 42</t>
  </si>
  <si>
    <t>Višak prihoda</t>
  </si>
  <si>
    <t>Izvor financiranja 61</t>
  </si>
  <si>
    <t>Tekuće donacije</t>
  </si>
  <si>
    <t>ŠKOLSKA SHEMA</t>
  </si>
  <si>
    <t>Aktivnost A2205-31</t>
  </si>
  <si>
    <t>Izvor financiranja 12</t>
  </si>
  <si>
    <t>Prihodi Županije</t>
  </si>
  <si>
    <t>Izvor financiranja 54</t>
  </si>
  <si>
    <t>Pomoći iz inozemstva</t>
  </si>
  <si>
    <t>PROGRAM 4306</t>
  </si>
  <si>
    <t>NACIONALNI EU PROJEKTI</t>
  </si>
  <si>
    <t>ProjektT4306-03</t>
  </si>
  <si>
    <t>INKLUZIJA - KORAK BLIŽE DRUŠTVU BEZ PREPREKA</t>
  </si>
  <si>
    <t>Izvor financiranja 11</t>
  </si>
  <si>
    <t>Opći prihodi i primici</t>
  </si>
  <si>
    <t>MEĐUNARODNI EU PROJEKTI</t>
  </si>
  <si>
    <t>PROGRAM 4307</t>
  </si>
  <si>
    <t>PROJEKT ERASMUS PLATO'S</t>
  </si>
  <si>
    <t>Projekt T4307-13</t>
  </si>
  <si>
    <t>Projekt T4307-53</t>
  </si>
  <si>
    <t>PROJEKT ERASMUS LINKUP</t>
  </si>
  <si>
    <t>Projekt T4307-58</t>
  </si>
  <si>
    <t>PROJEKT ERASMUS YOUNG MINDS</t>
  </si>
  <si>
    <t>Aktivnost A2204-04</t>
  </si>
  <si>
    <t>HITNE INTERVENCIJE U SREDNJIM ŠKOLAMA</t>
  </si>
  <si>
    <t>Aktivnost A2205-01</t>
  </si>
  <si>
    <t xml:space="preserve">JAVNE POTREBE U PROSVJETI </t>
  </si>
  <si>
    <t>Aktivnost A2205-22</t>
  </si>
  <si>
    <t>NATJECANJA I SMOTRE</t>
  </si>
  <si>
    <t>Aktivnost A2205-34</t>
  </si>
  <si>
    <t>PROJEKT E-ŠKOLE</t>
  </si>
  <si>
    <t>Aktivnost A2205-37</t>
  </si>
  <si>
    <t>ZALIHE MENTSTRUALNIH HIGIJENSKIH POTREPŠTINA</t>
  </si>
  <si>
    <t>Materijal za higijenske potrebe</t>
  </si>
  <si>
    <t>Ukupno:</t>
  </si>
  <si>
    <t>Projekt T4307-70</t>
  </si>
  <si>
    <t>PROJEKT ERASMUS IMAGINARUM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</si>
</sst>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Border="1"/>
    <xf numFmtId="4" fontId="3" fillId="2" borderId="6" xfId="0" applyNumberFormat="1" applyFont="1" applyFill="1" applyBorder="1" applyAlignment="1">
      <alignment horizontal="right"/>
    </xf>
    <xf numFmtId="2" fontId="26" fillId="0" borderId="0" xfId="0" applyNumberFormat="1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24" fillId="0" borderId="1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2" workbookViewId="0">
      <selection activeCell="N23" sqref="N2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1" t="s">
        <v>64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" x14ac:dyDescent="0.25">
      <c r="A2" s="113" t="s">
        <v>93</v>
      </c>
      <c r="B2" s="114"/>
      <c r="C2" s="114"/>
      <c r="D2" s="114"/>
      <c r="E2" s="114"/>
      <c r="F2" s="23"/>
      <c r="G2" s="23"/>
      <c r="H2" s="23"/>
      <c r="I2" s="23"/>
      <c r="J2" s="23"/>
    </row>
    <row r="3" spans="1:10" ht="18" x14ac:dyDescent="0.25">
      <c r="A3" s="112"/>
      <c r="B3" s="112"/>
      <c r="C3" s="112"/>
      <c r="D3" s="112"/>
      <c r="E3" s="112"/>
      <c r="F3" s="23"/>
      <c r="G3" s="23"/>
      <c r="H3" s="23"/>
      <c r="I3" s="23"/>
      <c r="J3" s="23"/>
    </row>
    <row r="4" spans="1:10" ht="15.75" x14ac:dyDescent="0.25">
      <c r="A4" s="101" t="s">
        <v>17</v>
      </c>
      <c r="B4" s="101"/>
      <c r="C4" s="101"/>
      <c r="D4" s="101"/>
      <c r="E4" s="101"/>
      <c r="F4" s="101"/>
      <c r="G4" s="101"/>
      <c r="H4" s="101"/>
      <c r="I4" s="102"/>
      <c r="J4" s="102"/>
    </row>
    <row r="5" spans="1:10" ht="18" x14ac:dyDescent="0.25">
      <c r="A5" s="23"/>
      <c r="B5" s="23"/>
      <c r="C5" s="23"/>
      <c r="D5" s="23"/>
      <c r="E5" s="23"/>
      <c r="F5" s="23"/>
      <c r="G5" s="23"/>
      <c r="H5" s="23"/>
      <c r="I5" s="5"/>
      <c r="J5" s="5"/>
    </row>
    <row r="6" spans="1:10" ht="15.75" x14ac:dyDescent="0.25">
      <c r="A6" s="101" t="s">
        <v>23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32" t="s">
        <v>29</v>
      </c>
    </row>
    <row r="8" spans="1:10" ht="25.5" x14ac:dyDescent="0.25">
      <c r="A8" s="28"/>
      <c r="B8" s="29"/>
      <c r="C8" s="29"/>
      <c r="D8" s="30"/>
      <c r="E8" s="31"/>
      <c r="F8" s="3" t="s">
        <v>65</v>
      </c>
      <c r="G8" s="3" t="s">
        <v>66</v>
      </c>
      <c r="H8" s="3" t="s">
        <v>67</v>
      </c>
      <c r="I8" s="3" t="s">
        <v>62</v>
      </c>
      <c r="J8" s="3" t="s">
        <v>68</v>
      </c>
    </row>
    <row r="9" spans="1:10" x14ac:dyDescent="0.25">
      <c r="A9" s="104" t="s">
        <v>0</v>
      </c>
      <c r="B9" s="105"/>
      <c r="C9" s="105"/>
      <c r="D9" s="105"/>
      <c r="E9" s="106"/>
      <c r="F9" s="53">
        <f>F10+F11</f>
        <v>1375725.81</v>
      </c>
      <c r="G9" s="53">
        <f t="shared" ref="G9:J9" si="0">G10+G11</f>
        <v>1295190.53</v>
      </c>
      <c r="H9" s="53">
        <f t="shared" si="0"/>
        <v>1502370.77</v>
      </c>
      <c r="I9" s="53">
        <f t="shared" si="0"/>
        <v>1488520.6</v>
      </c>
      <c r="J9" s="53">
        <f t="shared" si="0"/>
        <v>1509405.06</v>
      </c>
    </row>
    <row r="10" spans="1:10" x14ac:dyDescent="0.25">
      <c r="A10" s="107" t="s">
        <v>30</v>
      </c>
      <c r="B10" s="108"/>
      <c r="C10" s="108"/>
      <c r="D10" s="108"/>
      <c r="E10" s="100"/>
      <c r="F10" s="54">
        <v>1375725.81</v>
      </c>
      <c r="G10" s="54">
        <v>1295190.53</v>
      </c>
      <c r="H10" s="54">
        <v>1502370.77</v>
      </c>
      <c r="I10" s="54">
        <v>1488520.6</v>
      </c>
      <c r="J10" s="54">
        <v>1509405.06</v>
      </c>
    </row>
    <row r="11" spans="1:10" x14ac:dyDescent="0.25">
      <c r="A11" s="109" t="s">
        <v>31</v>
      </c>
      <c r="B11" s="100"/>
      <c r="C11" s="100"/>
      <c r="D11" s="100"/>
      <c r="E11" s="100"/>
      <c r="F11" s="54">
        <v>0</v>
      </c>
      <c r="G11" s="54">
        <v>0</v>
      </c>
      <c r="H11" s="54">
        <v>0</v>
      </c>
      <c r="I11" s="54">
        <v>0</v>
      </c>
      <c r="J11" s="54">
        <v>0</v>
      </c>
    </row>
    <row r="12" spans="1:10" x14ac:dyDescent="0.25">
      <c r="A12" s="33" t="s">
        <v>1</v>
      </c>
      <c r="B12" s="42"/>
      <c r="C12" s="42"/>
      <c r="D12" s="42"/>
      <c r="E12" s="42"/>
      <c r="F12" s="53">
        <f>F13+F14</f>
        <v>1312846.21</v>
      </c>
      <c r="G12" s="53">
        <f t="shared" ref="G12:J12" si="1">G13+G14</f>
        <v>1381086.5299999998</v>
      </c>
      <c r="H12" s="53">
        <f t="shared" si="1"/>
        <v>1533091.57</v>
      </c>
      <c r="I12" s="53">
        <f t="shared" si="1"/>
        <v>1494813.6</v>
      </c>
      <c r="J12" s="53">
        <f t="shared" si="1"/>
        <v>1515792.4500000002</v>
      </c>
    </row>
    <row r="13" spans="1:10" x14ac:dyDescent="0.25">
      <c r="A13" s="110" t="s">
        <v>32</v>
      </c>
      <c r="B13" s="108"/>
      <c r="C13" s="108"/>
      <c r="D13" s="108"/>
      <c r="E13" s="108"/>
      <c r="F13" s="54">
        <v>1299123.8899999999</v>
      </c>
      <c r="G13" s="54">
        <v>1365810.13</v>
      </c>
      <c r="H13" s="54">
        <v>1530341.57</v>
      </c>
      <c r="I13" s="54">
        <v>1491971.6</v>
      </c>
      <c r="J13" s="55">
        <v>1512959.35</v>
      </c>
    </row>
    <row r="14" spans="1:10" x14ac:dyDescent="0.25">
      <c r="A14" s="99" t="s">
        <v>33</v>
      </c>
      <c r="B14" s="100"/>
      <c r="C14" s="100"/>
      <c r="D14" s="100"/>
      <c r="E14" s="100"/>
      <c r="F14" s="56">
        <v>13722.32</v>
      </c>
      <c r="G14" s="56">
        <v>15276.4</v>
      </c>
      <c r="H14" s="56">
        <v>2750</v>
      </c>
      <c r="I14" s="56">
        <v>2842</v>
      </c>
      <c r="J14" s="55">
        <v>2833.1</v>
      </c>
    </row>
    <row r="15" spans="1:10" x14ac:dyDescent="0.25">
      <c r="A15" s="111" t="s">
        <v>54</v>
      </c>
      <c r="B15" s="105"/>
      <c r="C15" s="105"/>
      <c r="D15" s="105"/>
      <c r="E15" s="105"/>
      <c r="F15" s="53">
        <f>F9-F12</f>
        <v>62879.600000000093</v>
      </c>
      <c r="G15" s="53">
        <f t="shared" ref="G15:J15" si="2">G9-G12</f>
        <v>-85895.999999999767</v>
      </c>
      <c r="H15" s="53">
        <f t="shared" si="2"/>
        <v>-30720.800000000047</v>
      </c>
      <c r="I15" s="53">
        <f t="shared" si="2"/>
        <v>-6293</v>
      </c>
      <c r="J15" s="53">
        <f t="shared" si="2"/>
        <v>-6387.3900000001304</v>
      </c>
    </row>
    <row r="16" spans="1:10" ht="18" x14ac:dyDescent="0.25">
      <c r="A16" s="23"/>
      <c r="B16" s="21"/>
      <c r="C16" s="21"/>
      <c r="D16" s="21"/>
      <c r="E16" s="21"/>
      <c r="F16" s="21"/>
      <c r="G16" s="21"/>
      <c r="H16" s="22"/>
      <c r="I16" s="22"/>
      <c r="J16" s="22"/>
    </row>
    <row r="17" spans="1:10" ht="15.75" x14ac:dyDescent="0.25">
      <c r="A17" s="101" t="s">
        <v>24</v>
      </c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ht="18" x14ac:dyDescent="0.25">
      <c r="A18" s="23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5.5" x14ac:dyDescent="0.25">
      <c r="A19" s="28"/>
      <c r="B19" s="29"/>
      <c r="C19" s="29"/>
      <c r="D19" s="30"/>
      <c r="E19" s="31"/>
      <c r="F19" s="3" t="s">
        <v>65</v>
      </c>
      <c r="G19" s="3" t="s">
        <v>66</v>
      </c>
      <c r="H19" s="3" t="s">
        <v>67</v>
      </c>
      <c r="I19" s="3" t="s">
        <v>62</v>
      </c>
      <c r="J19" s="3" t="s">
        <v>68</v>
      </c>
    </row>
    <row r="20" spans="1:10" x14ac:dyDescent="0.25">
      <c r="A20" s="99" t="s">
        <v>34</v>
      </c>
      <c r="B20" s="100"/>
      <c r="C20" s="100"/>
      <c r="D20" s="100"/>
      <c r="E20" s="100"/>
      <c r="F20" s="56"/>
      <c r="G20" s="56"/>
      <c r="H20" s="56"/>
      <c r="I20" s="56"/>
      <c r="J20" s="55"/>
    </row>
    <row r="21" spans="1:10" x14ac:dyDescent="0.25">
      <c r="A21" s="99" t="s">
        <v>35</v>
      </c>
      <c r="B21" s="100"/>
      <c r="C21" s="100"/>
      <c r="D21" s="100"/>
      <c r="E21" s="100"/>
      <c r="F21" s="56"/>
      <c r="G21" s="56"/>
      <c r="H21" s="56"/>
      <c r="I21" s="56"/>
      <c r="J21" s="55"/>
    </row>
    <row r="22" spans="1:10" x14ac:dyDescent="0.25">
      <c r="A22" s="111" t="s">
        <v>2</v>
      </c>
      <c r="B22" s="105"/>
      <c r="C22" s="105"/>
      <c r="D22" s="105"/>
      <c r="E22" s="105"/>
      <c r="F22" s="53">
        <f>F20-F21</f>
        <v>0</v>
      </c>
      <c r="G22" s="53">
        <f t="shared" ref="G22:J22" si="3">G20-G21</f>
        <v>0</v>
      </c>
      <c r="H22" s="53">
        <f t="shared" si="3"/>
        <v>0</v>
      </c>
      <c r="I22" s="53">
        <f t="shared" si="3"/>
        <v>0</v>
      </c>
      <c r="J22" s="53">
        <f t="shared" si="3"/>
        <v>0</v>
      </c>
    </row>
    <row r="23" spans="1:10" x14ac:dyDescent="0.25">
      <c r="A23" s="111" t="s">
        <v>55</v>
      </c>
      <c r="B23" s="105"/>
      <c r="C23" s="105"/>
      <c r="D23" s="105"/>
      <c r="E23" s="105"/>
      <c r="F23" s="53">
        <f>F15+F22</f>
        <v>62879.600000000093</v>
      </c>
      <c r="G23" s="53">
        <f t="shared" ref="G23:J23" si="4">G15+G22</f>
        <v>-85895.999999999767</v>
      </c>
      <c r="H23" s="53">
        <f t="shared" si="4"/>
        <v>-30720.800000000047</v>
      </c>
      <c r="I23" s="53">
        <f t="shared" si="4"/>
        <v>-6293</v>
      </c>
      <c r="J23" s="53">
        <f t="shared" si="4"/>
        <v>-6387.3900000001304</v>
      </c>
    </row>
    <row r="24" spans="1:10" ht="18" x14ac:dyDescent="0.25">
      <c r="A24" s="20"/>
      <c r="B24" s="21"/>
      <c r="C24" s="21"/>
      <c r="D24" s="21"/>
      <c r="E24" s="21"/>
      <c r="F24" s="57"/>
      <c r="G24" s="57"/>
      <c r="H24" s="58"/>
      <c r="I24" s="58"/>
      <c r="J24" s="58"/>
    </row>
    <row r="25" spans="1:10" ht="15.75" x14ac:dyDescent="0.25">
      <c r="A25" s="101" t="s">
        <v>56</v>
      </c>
      <c r="B25" s="103"/>
      <c r="C25" s="103"/>
      <c r="D25" s="103"/>
      <c r="E25" s="103"/>
      <c r="F25" s="103"/>
      <c r="G25" s="103"/>
      <c r="H25" s="103"/>
      <c r="I25" s="103"/>
      <c r="J25" s="103"/>
    </row>
    <row r="26" spans="1:10" ht="15.75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25.5" x14ac:dyDescent="0.25">
      <c r="A27" s="28"/>
      <c r="B27" s="29"/>
      <c r="C27" s="29"/>
      <c r="D27" s="30"/>
      <c r="E27" s="31"/>
      <c r="F27" s="3" t="s">
        <v>65</v>
      </c>
      <c r="G27" s="3" t="s">
        <v>66</v>
      </c>
      <c r="H27" s="3" t="s">
        <v>67</v>
      </c>
      <c r="I27" s="3" t="s">
        <v>62</v>
      </c>
      <c r="J27" s="3" t="s">
        <v>68</v>
      </c>
    </row>
    <row r="28" spans="1:10" ht="15" customHeight="1" x14ac:dyDescent="0.25">
      <c r="A28" s="117" t="s">
        <v>57</v>
      </c>
      <c r="B28" s="118"/>
      <c r="C28" s="118"/>
      <c r="D28" s="118"/>
      <c r="E28" s="119"/>
      <c r="F28" s="59">
        <v>23016.400000000001</v>
      </c>
      <c r="G28" s="59">
        <v>85896</v>
      </c>
      <c r="H28" s="59">
        <v>30720.799999999999</v>
      </c>
      <c r="I28" s="59">
        <v>6293</v>
      </c>
      <c r="J28" s="60">
        <v>6387.39</v>
      </c>
    </row>
    <row r="29" spans="1:10" ht="15" customHeight="1" x14ac:dyDescent="0.25">
      <c r="A29" s="111" t="s">
        <v>58</v>
      </c>
      <c r="B29" s="105"/>
      <c r="C29" s="105"/>
      <c r="D29" s="105"/>
      <c r="E29" s="105"/>
      <c r="F29" s="61">
        <f>F23+F28</f>
        <v>85896.000000000087</v>
      </c>
      <c r="G29" s="61">
        <f t="shared" ref="G29:J29" si="5">G23+G28</f>
        <v>2.3283064365386963E-10</v>
      </c>
      <c r="H29" s="61">
        <f t="shared" si="5"/>
        <v>-4.7293724492192268E-11</v>
      </c>
      <c r="I29" s="61">
        <f t="shared" si="5"/>
        <v>0</v>
      </c>
      <c r="J29" s="62">
        <f t="shared" si="5"/>
        <v>-1.3005774235352874E-10</v>
      </c>
    </row>
    <row r="30" spans="1:10" ht="45" customHeight="1" x14ac:dyDescent="0.25">
      <c r="A30" s="104" t="s">
        <v>59</v>
      </c>
      <c r="B30" s="120"/>
      <c r="C30" s="120"/>
      <c r="D30" s="120"/>
      <c r="E30" s="121"/>
      <c r="F30" s="61">
        <f>F15+F22+F28-F29</f>
        <v>0</v>
      </c>
      <c r="G30" s="61">
        <f t="shared" ref="G30:J30" si="6">G15+G22+G28-G29</f>
        <v>0</v>
      </c>
      <c r="H30" s="61">
        <f t="shared" si="6"/>
        <v>0</v>
      </c>
      <c r="I30" s="61">
        <f t="shared" si="6"/>
        <v>0</v>
      </c>
      <c r="J30" s="62">
        <f t="shared" si="6"/>
        <v>0</v>
      </c>
    </row>
    <row r="31" spans="1:10" ht="15.75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0" ht="15.75" x14ac:dyDescent="0.25">
      <c r="A32" s="122" t="s">
        <v>53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0" ht="18" x14ac:dyDescent="0.25">
      <c r="A33" s="45"/>
      <c r="B33" s="46"/>
      <c r="C33" s="46"/>
      <c r="D33" s="46"/>
      <c r="E33" s="46"/>
      <c r="F33" s="46"/>
      <c r="G33" s="46"/>
      <c r="H33" s="47"/>
      <c r="I33" s="47"/>
      <c r="J33" s="47"/>
    </row>
    <row r="34" spans="1:10" ht="25.5" x14ac:dyDescent="0.25">
      <c r="A34" s="48"/>
      <c r="B34" s="49"/>
      <c r="C34" s="49"/>
      <c r="D34" s="50"/>
      <c r="E34" s="51"/>
      <c r="F34" s="52" t="s">
        <v>65</v>
      </c>
      <c r="G34" s="52" t="s">
        <v>66</v>
      </c>
      <c r="H34" s="52" t="s">
        <v>67</v>
      </c>
      <c r="I34" s="52" t="s">
        <v>62</v>
      </c>
      <c r="J34" s="52" t="s">
        <v>68</v>
      </c>
    </row>
    <row r="35" spans="1:10" x14ac:dyDescent="0.25">
      <c r="A35" s="117" t="s">
        <v>57</v>
      </c>
      <c r="B35" s="118"/>
      <c r="C35" s="118"/>
      <c r="D35" s="118"/>
      <c r="E35" s="119"/>
      <c r="F35" s="59"/>
      <c r="G35" s="59">
        <f>F38</f>
        <v>0</v>
      </c>
      <c r="H35" s="59">
        <f>G38</f>
        <v>0</v>
      </c>
      <c r="I35" s="59">
        <f>H38</f>
        <v>0</v>
      </c>
      <c r="J35" s="60">
        <f>I38</f>
        <v>0</v>
      </c>
    </row>
    <row r="36" spans="1:10" ht="28.5" customHeight="1" x14ac:dyDescent="0.25">
      <c r="A36" s="117" t="s">
        <v>60</v>
      </c>
      <c r="B36" s="118"/>
      <c r="C36" s="118"/>
      <c r="D36" s="118"/>
      <c r="E36" s="119"/>
      <c r="F36" s="59">
        <v>0</v>
      </c>
      <c r="G36" s="59">
        <v>0</v>
      </c>
      <c r="H36" s="59">
        <v>0</v>
      </c>
      <c r="I36" s="59">
        <v>0</v>
      </c>
      <c r="J36" s="60">
        <v>0</v>
      </c>
    </row>
    <row r="37" spans="1:10" x14ac:dyDescent="0.25">
      <c r="A37" s="117" t="s">
        <v>61</v>
      </c>
      <c r="B37" s="123"/>
      <c r="C37" s="123"/>
      <c r="D37" s="123"/>
      <c r="E37" s="124"/>
      <c r="F37" s="59">
        <v>0</v>
      </c>
      <c r="G37" s="59">
        <v>0</v>
      </c>
      <c r="H37" s="59">
        <v>0</v>
      </c>
      <c r="I37" s="59">
        <v>0</v>
      </c>
      <c r="J37" s="60">
        <v>0</v>
      </c>
    </row>
    <row r="38" spans="1:10" ht="15" customHeight="1" x14ac:dyDescent="0.25">
      <c r="A38" s="111" t="s">
        <v>58</v>
      </c>
      <c r="B38" s="105"/>
      <c r="C38" s="105"/>
      <c r="D38" s="105"/>
      <c r="E38" s="105"/>
      <c r="F38" s="63"/>
      <c r="G38" s="63">
        <f t="shared" ref="G38:J38" si="7">G35-G36+G37</f>
        <v>0</v>
      </c>
      <c r="H38" s="63">
        <f t="shared" si="7"/>
        <v>0</v>
      </c>
      <c r="I38" s="63">
        <f t="shared" si="7"/>
        <v>0</v>
      </c>
      <c r="J38" s="64">
        <f t="shared" si="7"/>
        <v>0</v>
      </c>
    </row>
    <row r="39" spans="1:10" ht="17.25" customHeight="1" x14ac:dyDescent="0.25"/>
    <row r="40" spans="1:10" x14ac:dyDescent="0.25">
      <c r="A40" s="115"/>
      <c r="B40" s="116"/>
      <c r="C40" s="116"/>
      <c r="D40" s="116"/>
      <c r="E40" s="116"/>
      <c r="F40" s="116"/>
      <c r="G40" s="116"/>
      <c r="H40" s="116"/>
      <c r="I40" s="116"/>
      <c r="J40" s="116"/>
    </row>
    <row r="41" spans="1:10" ht="9" customHeight="1" x14ac:dyDescent="0.25"/>
  </sheetData>
  <mergeCells count="26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3:E3"/>
    <mergeCell ref="A2:E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abSelected="1" topLeftCell="A7" workbookViewId="0">
      <selection activeCell="E28" sqref="E28:F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5.75" x14ac:dyDescent="0.25">
      <c r="A1" s="125" t="s">
        <v>93</v>
      </c>
      <c r="B1" s="125"/>
      <c r="C1" s="125"/>
      <c r="D1" s="125"/>
    </row>
    <row r="3" spans="1:8" ht="42" customHeight="1" x14ac:dyDescent="0.25">
      <c r="A3" s="101" t="s">
        <v>64</v>
      </c>
      <c r="B3" s="101"/>
      <c r="C3" s="101"/>
      <c r="D3" s="101"/>
      <c r="E3" s="101"/>
      <c r="F3" s="101"/>
      <c r="G3" s="101"/>
      <c r="H3" s="101"/>
    </row>
    <row r="4" spans="1:8" ht="18" customHeight="1" x14ac:dyDescent="0.25">
      <c r="A4" s="4"/>
      <c r="B4" s="4"/>
      <c r="C4" s="4"/>
      <c r="D4" s="4"/>
      <c r="E4" s="4"/>
      <c r="F4" s="4"/>
      <c r="G4" s="4"/>
      <c r="H4" s="4"/>
    </row>
    <row r="5" spans="1:8" ht="15.75" customHeight="1" x14ac:dyDescent="0.25">
      <c r="A5" s="101" t="s">
        <v>17</v>
      </c>
      <c r="B5" s="101"/>
      <c r="C5" s="101"/>
      <c r="D5" s="101"/>
      <c r="E5" s="101"/>
      <c r="F5" s="101"/>
      <c r="G5" s="101"/>
      <c r="H5" s="10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8" customHeight="1" x14ac:dyDescent="0.25">
      <c r="A7" s="101" t="s">
        <v>4</v>
      </c>
      <c r="B7" s="101"/>
      <c r="C7" s="101"/>
      <c r="D7" s="101"/>
      <c r="E7" s="101"/>
      <c r="F7" s="101"/>
      <c r="G7" s="101"/>
      <c r="H7" s="10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5.75" customHeight="1" x14ac:dyDescent="0.25">
      <c r="A9" s="101" t="s">
        <v>36</v>
      </c>
      <c r="B9" s="101"/>
      <c r="C9" s="101"/>
      <c r="D9" s="101"/>
      <c r="E9" s="101"/>
      <c r="F9" s="101"/>
      <c r="G9" s="101"/>
      <c r="H9" s="101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25.5" x14ac:dyDescent="0.25">
      <c r="A11" s="19" t="s">
        <v>5</v>
      </c>
      <c r="B11" s="18" t="s">
        <v>6</v>
      </c>
      <c r="C11" s="18" t="s">
        <v>3</v>
      </c>
      <c r="D11" s="18" t="s">
        <v>69</v>
      </c>
      <c r="E11" s="19" t="s">
        <v>66</v>
      </c>
      <c r="F11" s="19" t="s">
        <v>70</v>
      </c>
      <c r="G11" s="19" t="s">
        <v>63</v>
      </c>
      <c r="H11" s="19" t="s">
        <v>71</v>
      </c>
    </row>
    <row r="12" spans="1:8" x14ac:dyDescent="0.25">
      <c r="A12" s="36"/>
      <c r="B12" s="37"/>
      <c r="C12" s="35" t="s">
        <v>0</v>
      </c>
      <c r="D12" s="70">
        <f>SUM(D13)</f>
        <v>1375725.81</v>
      </c>
      <c r="E12" s="71">
        <f>SUM(E13)</f>
        <v>1295190.53</v>
      </c>
      <c r="F12" s="71">
        <f>SUM(F13)</f>
        <v>1502370.77</v>
      </c>
      <c r="G12" s="71">
        <f>SUM(G13)</f>
        <v>1488520.6</v>
      </c>
      <c r="H12" s="71">
        <f>SUM(H13)</f>
        <v>1509405.06</v>
      </c>
    </row>
    <row r="13" spans="1:8" ht="15.75" customHeight="1" x14ac:dyDescent="0.25">
      <c r="A13" s="11">
        <v>6</v>
      </c>
      <c r="B13" s="11"/>
      <c r="C13" s="11" t="s">
        <v>7</v>
      </c>
      <c r="D13" s="66">
        <f>SUM(D14:D17)</f>
        <v>1375725.81</v>
      </c>
      <c r="E13" s="69">
        <f>SUM(E14:E17)</f>
        <v>1295190.53</v>
      </c>
      <c r="F13" s="69">
        <f>SUM(F14:F17)</f>
        <v>1502370.77</v>
      </c>
      <c r="G13" s="69">
        <f>SUM(G14:G17)</f>
        <v>1488520.6</v>
      </c>
      <c r="H13" s="69">
        <f>SUM(H14:H17)</f>
        <v>1509405.06</v>
      </c>
    </row>
    <row r="14" spans="1:8" ht="38.25" x14ac:dyDescent="0.25">
      <c r="A14" s="11"/>
      <c r="B14" s="16">
        <v>63</v>
      </c>
      <c r="C14" s="16" t="s">
        <v>25</v>
      </c>
      <c r="D14" s="67">
        <v>1239339.8</v>
      </c>
      <c r="E14" s="68">
        <v>1188483.21</v>
      </c>
      <c r="F14" s="68">
        <v>1389600.8</v>
      </c>
      <c r="G14" s="68">
        <v>1386191.59</v>
      </c>
      <c r="H14" s="68">
        <v>1406984.46</v>
      </c>
    </row>
    <row r="15" spans="1:8" ht="51" x14ac:dyDescent="0.25">
      <c r="A15" s="12"/>
      <c r="B15" s="12">
        <v>65</v>
      </c>
      <c r="C15" s="65" t="s">
        <v>72</v>
      </c>
      <c r="D15" s="67">
        <v>1830.89</v>
      </c>
      <c r="E15" s="68">
        <v>1418.55</v>
      </c>
      <c r="F15" s="68">
        <v>100</v>
      </c>
      <c r="G15" s="68">
        <v>101.5</v>
      </c>
      <c r="H15" s="68">
        <v>103.02</v>
      </c>
    </row>
    <row r="16" spans="1:8" ht="38.25" x14ac:dyDescent="0.25">
      <c r="A16" s="12"/>
      <c r="B16" s="12">
        <v>66</v>
      </c>
      <c r="C16" s="65" t="s">
        <v>73</v>
      </c>
      <c r="D16" s="67">
        <v>22399.83</v>
      </c>
      <c r="E16" s="68">
        <v>9066</v>
      </c>
      <c r="F16" s="68">
        <v>16447.2</v>
      </c>
      <c r="G16" s="68">
        <v>6004.74</v>
      </c>
      <c r="H16" s="68">
        <v>6094.81</v>
      </c>
    </row>
    <row r="17" spans="1:8" ht="38.25" x14ac:dyDescent="0.25">
      <c r="A17" s="12"/>
      <c r="B17" s="12">
        <v>67</v>
      </c>
      <c r="C17" s="16" t="s">
        <v>26</v>
      </c>
      <c r="D17" s="67">
        <v>112155.29</v>
      </c>
      <c r="E17" s="68">
        <v>96222.77</v>
      </c>
      <c r="F17" s="68">
        <v>96222.77</v>
      </c>
      <c r="G17" s="68">
        <v>96222.77</v>
      </c>
      <c r="H17" s="68">
        <v>96222.77</v>
      </c>
    </row>
    <row r="20" spans="1:8" ht="15.75" x14ac:dyDescent="0.25">
      <c r="A20" s="101" t="s">
        <v>37</v>
      </c>
      <c r="B20" s="126"/>
      <c r="C20" s="126"/>
      <c r="D20" s="126"/>
      <c r="E20" s="126"/>
      <c r="F20" s="126"/>
      <c r="G20" s="126"/>
      <c r="H20" s="126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8</v>
      </c>
      <c r="D22" s="18" t="s">
        <v>69</v>
      </c>
      <c r="E22" s="19" t="s">
        <v>66</v>
      </c>
      <c r="F22" s="19" t="s">
        <v>70</v>
      </c>
      <c r="G22" s="19" t="s">
        <v>63</v>
      </c>
      <c r="H22" s="19" t="s">
        <v>71</v>
      </c>
    </row>
    <row r="23" spans="1:8" x14ac:dyDescent="0.25">
      <c r="A23" s="36"/>
      <c r="B23" s="37"/>
      <c r="C23" s="35" t="s">
        <v>1</v>
      </c>
      <c r="D23" s="70">
        <f>SUM(D24,D28)</f>
        <v>1312846.21</v>
      </c>
      <c r="E23" s="71">
        <f>SUM(E24,E28)</f>
        <v>1381086.5299999998</v>
      </c>
      <c r="F23" s="71">
        <f>SUM(F24,F28)</f>
        <v>1533091.57</v>
      </c>
      <c r="G23" s="71">
        <f>SUM(G24,G28)</f>
        <v>1494813.6</v>
      </c>
      <c r="H23" s="71">
        <f>SUM(H24,H28)</f>
        <v>1515792.4500000002</v>
      </c>
    </row>
    <row r="24" spans="1:8" ht="15.75" customHeight="1" x14ac:dyDescent="0.25">
      <c r="A24" s="11">
        <v>3</v>
      </c>
      <c r="B24" s="11"/>
      <c r="C24" s="11" t="s">
        <v>9</v>
      </c>
      <c r="D24" s="66">
        <f>SUM(D25:D27)</f>
        <v>1299123.8899999999</v>
      </c>
      <c r="E24" s="69">
        <f>SUM(E25:E27)</f>
        <v>1365810.13</v>
      </c>
      <c r="F24" s="69">
        <f>SUM(F25:F27)</f>
        <v>1530341.57</v>
      </c>
      <c r="G24" s="69">
        <f>SUM(G25:G27)</f>
        <v>1491971.6</v>
      </c>
      <c r="H24" s="69">
        <f>SUM(H25:H27)</f>
        <v>1512959.35</v>
      </c>
    </row>
    <row r="25" spans="1:8" ht="15.75" customHeight="1" x14ac:dyDescent="0.25">
      <c r="A25" s="11"/>
      <c r="B25" s="16">
        <v>31</v>
      </c>
      <c r="C25" s="16" t="s">
        <v>10</v>
      </c>
      <c r="D25" s="67">
        <v>1171112.92</v>
      </c>
      <c r="E25" s="68">
        <v>1159100</v>
      </c>
      <c r="F25" s="68">
        <v>1329700</v>
      </c>
      <c r="G25" s="68">
        <v>1347199</v>
      </c>
      <c r="H25" s="68">
        <v>1367396.48</v>
      </c>
    </row>
    <row r="26" spans="1:8" x14ac:dyDescent="0.25">
      <c r="A26" s="12"/>
      <c r="B26" s="12">
        <v>32</v>
      </c>
      <c r="C26" s="12" t="s">
        <v>20</v>
      </c>
      <c r="D26" s="67">
        <v>127332.99</v>
      </c>
      <c r="E26" s="68">
        <v>206710.13</v>
      </c>
      <c r="F26" s="68">
        <v>200641.57</v>
      </c>
      <c r="G26" s="68">
        <v>144772.6</v>
      </c>
      <c r="H26" s="68">
        <v>145562.87</v>
      </c>
    </row>
    <row r="27" spans="1:8" x14ac:dyDescent="0.25">
      <c r="A27" s="12"/>
      <c r="B27" s="12">
        <v>38</v>
      </c>
      <c r="C27" s="12" t="s">
        <v>74</v>
      </c>
      <c r="D27" s="67">
        <v>677.98</v>
      </c>
      <c r="E27" s="68">
        <v>0</v>
      </c>
      <c r="F27" s="68">
        <v>0</v>
      </c>
      <c r="G27" s="68">
        <v>0</v>
      </c>
      <c r="H27" s="68">
        <v>0</v>
      </c>
    </row>
    <row r="28" spans="1:8" ht="25.5" x14ac:dyDescent="0.25">
      <c r="A28" s="14">
        <v>4</v>
      </c>
      <c r="B28" s="15"/>
      <c r="C28" s="24" t="s">
        <v>11</v>
      </c>
      <c r="D28" s="66">
        <f>SUM(D29)</f>
        <v>13722.32</v>
      </c>
      <c r="E28" s="69">
        <f>SUM(E29)</f>
        <v>15276.4</v>
      </c>
      <c r="F28" s="69">
        <f>SUM(F29)</f>
        <v>2750</v>
      </c>
      <c r="G28" s="69">
        <f>SUM(G29)</f>
        <v>2842</v>
      </c>
      <c r="H28" s="69">
        <f>SUM(H29)</f>
        <v>2833.1</v>
      </c>
    </row>
    <row r="29" spans="1:8" ht="38.25" x14ac:dyDescent="0.25">
      <c r="A29" s="16"/>
      <c r="B29" s="16">
        <v>42</v>
      </c>
      <c r="C29" s="25" t="s">
        <v>27</v>
      </c>
      <c r="D29" s="67">
        <v>13722.32</v>
      </c>
      <c r="E29" s="68">
        <v>15276.4</v>
      </c>
      <c r="F29" s="68">
        <v>2750</v>
      </c>
      <c r="G29" s="68">
        <v>2842</v>
      </c>
      <c r="H29" s="94">
        <v>2833.1</v>
      </c>
    </row>
  </sheetData>
  <mergeCells count="6">
    <mergeCell ref="A1:D1"/>
    <mergeCell ref="A20:H20"/>
    <mergeCell ref="A3:H3"/>
    <mergeCell ref="A5:H5"/>
    <mergeCell ref="A7:H7"/>
    <mergeCell ref="A9:H9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topLeftCell="A25" workbookViewId="0">
      <selection activeCell="E30" sqref="E30:F3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1" t="s">
        <v>64</v>
      </c>
      <c r="B1" s="101"/>
      <c r="C1" s="101"/>
      <c r="D1" s="101"/>
      <c r="E1" s="101"/>
      <c r="F1" s="10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1" t="s">
        <v>17</v>
      </c>
      <c r="B3" s="101"/>
      <c r="C3" s="101"/>
      <c r="D3" s="101"/>
      <c r="E3" s="101"/>
      <c r="F3" s="101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01" t="s">
        <v>4</v>
      </c>
      <c r="B5" s="101"/>
      <c r="C5" s="101"/>
      <c r="D5" s="101"/>
      <c r="E5" s="101"/>
      <c r="F5" s="101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01" t="s">
        <v>38</v>
      </c>
      <c r="B7" s="101"/>
      <c r="C7" s="101"/>
      <c r="D7" s="101"/>
      <c r="E7" s="101"/>
      <c r="F7" s="101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40</v>
      </c>
      <c r="B9" s="18" t="s">
        <v>69</v>
      </c>
      <c r="C9" s="19" t="s">
        <v>66</v>
      </c>
      <c r="D9" s="19" t="s">
        <v>70</v>
      </c>
      <c r="E9" s="19" t="s">
        <v>63</v>
      </c>
      <c r="F9" s="19" t="s">
        <v>71</v>
      </c>
    </row>
    <row r="10" spans="1:6" x14ac:dyDescent="0.25">
      <c r="A10" s="38" t="s">
        <v>0</v>
      </c>
      <c r="B10" s="70">
        <f>SUM(B11,B14,B16,B19,B22)</f>
        <v>1375725.8099999998</v>
      </c>
      <c r="C10" s="70">
        <f>SUM(C11,C14,C16,C19,C22)</f>
        <v>1295190.5300000003</v>
      </c>
      <c r="D10" s="70">
        <f>SUM(D11,D14,D16,D19,D22)</f>
        <v>1502370.77</v>
      </c>
      <c r="E10" s="70">
        <f>SUM(E11,E14,E16,E19,E22)</f>
        <v>1488520.6</v>
      </c>
      <c r="F10" s="70">
        <f>SUM(F11,F14,F16,F19,F22)</f>
        <v>1509405.06</v>
      </c>
    </row>
    <row r="11" spans="1:6" x14ac:dyDescent="0.25">
      <c r="A11" s="24" t="s">
        <v>43</v>
      </c>
      <c r="B11" s="71">
        <f>SUM(B12:B13)</f>
        <v>21169.07</v>
      </c>
      <c r="C11" s="71">
        <f>SUM(C12:C13)</f>
        <v>1177.8399999999999</v>
      </c>
      <c r="D11" s="71">
        <f>SUM(D12:D13)</f>
        <v>1177.8399999999999</v>
      </c>
      <c r="E11" s="71">
        <f>SUM(E12:E13)</f>
        <v>1177.8399999999999</v>
      </c>
      <c r="F11" s="71">
        <f>SUM(F12:F13)</f>
        <v>1177.8399999999999</v>
      </c>
    </row>
    <row r="12" spans="1:6" x14ac:dyDescent="0.25">
      <c r="A12" s="13" t="s">
        <v>75</v>
      </c>
      <c r="B12" s="68">
        <v>13753.48</v>
      </c>
      <c r="C12" s="68">
        <v>1177.8399999999999</v>
      </c>
      <c r="D12" s="68">
        <v>1177.8399999999999</v>
      </c>
      <c r="E12" s="68">
        <v>1177.8399999999999</v>
      </c>
      <c r="F12" s="68">
        <v>1177.8399999999999</v>
      </c>
    </row>
    <row r="13" spans="1:6" ht="25.5" x14ac:dyDescent="0.25">
      <c r="A13" s="17" t="s">
        <v>92</v>
      </c>
      <c r="B13" s="68">
        <v>7415.59</v>
      </c>
      <c r="C13" s="68">
        <v>0</v>
      </c>
      <c r="D13" s="68">
        <v>0</v>
      </c>
      <c r="E13" s="68">
        <v>0</v>
      </c>
      <c r="F13" s="68">
        <v>0</v>
      </c>
    </row>
    <row r="14" spans="1:6" x14ac:dyDescent="0.25">
      <c r="A14" s="72" t="s">
        <v>45</v>
      </c>
      <c r="B14" s="69">
        <f>SUM(B15)</f>
        <v>11408.63</v>
      </c>
      <c r="C14" s="69">
        <f>SUM(C15)</f>
        <v>9000</v>
      </c>
      <c r="D14" s="69">
        <f>SUM(D15)</f>
        <v>5850</v>
      </c>
      <c r="E14" s="69">
        <f>SUM(E15)</f>
        <v>5937.75</v>
      </c>
      <c r="F14" s="69">
        <f>SUM(F15)</f>
        <v>6026.82</v>
      </c>
    </row>
    <row r="15" spans="1:6" x14ac:dyDescent="0.25">
      <c r="A15" s="17" t="s">
        <v>76</v>
      </c>
      <c r="B15" s="68">
        <v>11408.63</v>
      </c>
      <c r="C15" s="68">
        <v>9000</v>
      </c>
      <c r="D15" s="68">
        <v>5850</v>
      </c>
      <c r="E15" s="68">
        <v>5937.75</v>
      </c>
      <c r="F15" s="68">
        <v>6026.82</v>
      </c>
    </row>
    <row r="16" spans="1:6" ht="25.5" x14ac:dyDescent="0.25">
      <c r="A16" s="72" t="s">
        <v>42</v>
      </c>
      <c r="B16" s="69">
        <f>SUM(B17:B18)</f>
        <v>92817.11</v>
      </c>
      <c r="C16" s="69">
        <f>SUM(C17:C18)</f>
        <v>96463.48</v>
      </c>
      <c r="D16" s="69">
        <f>SUM(D17:D18)</f>
        <v>95144.93</v>
      </c>
      <c r="E16" s="69">
        <f>SUM(E17:E18)</f>
        <v>95146.43</v>
      </c>
      <c r="F16" s="69">
        <f>SUM(F17:F18)</f>
        <v>95147.95</v>
      </c>
    </row>
    <row r="17" spans="1:6" ht="25.5" x14ac:dyDescent="0.25">
      <c r="A17" s="17" t="s">
        <v>82</v>
      </c>
      <c r="B17" s="68">
        <v>1830.89</v>
      </c>
      <c r="C17" s="68">
        <v>1418.55</v>
      </c>
      <c r="D17" s="68">
        <v>100</v>
      </c>
      <c r="E17" s="68">
        <v>101.5</v>
      </c>
      <c r="F17" s="68">
        <v>103.02</v>
      </c>
    </row>
    <row r="18" spans="1:6" ht="25.5" x14ac:dyDescent="0.25">
      <c r="A18" s="17" t="s">
        <v>77</v>
      </c>
      <c r="B18" s="68">
        <v>90986.22</v>
      </c>
      <c r="C18" s="68">
        <v>95044.93</v>
      </c>
      <c r="D18" s="68">
        <v>95044.93</v>
      </c>
      <c r="E18" s="68">
        <v>95044.93</v>
      </c>
      <c r="F18" s="68">
        <v>95044.93</v>
      </c>
    </row>
    <row r="19" spans="1:6" x14ac:dyDescent="0.25">
      <c r="A19" s="38" t="s">
        <v>41</v>
      </c>
      <c r="B19" s="66">
        <f>SUM(B20:B21)</f>
        <v>1239339.7999999998</v>
      </c>
      <c r="C19" s="66">
        <f>SUM(C20:C21)</f>
        <v>1188483.2100000002</v>
      </c>
      <c r="D19" s="66">
        <f>SUM(D20:D21)</f>
        <v>1400132</v>
      </c>
      <c r="E19" s="66">
        <f>SUM(E20:E21)</f>
        <v>1386191.59</v>
      </c>
      <c r="F19" s="66">
        <f>SUM(F20:F21)</f>
        <v>1406984.46</v>
      </c>
    </row>
    <row r="20" spans="1:6" x14ac:dyDescent="0.25">
      <c r="A20" s="73" t="s">
        <v>78</v>
      </c>
      <c r="B20" s="67">
        <v>1174881.3999999999</v>
      </c>
      <c r="C20" s="68">
        <v>1158018.6100000001</v>
      </c>
      <c r="D20" s="68">
        <v>1358436.2</v>
      </c>
      <c r="E20" s="68">
        <v>1369545.59</v>
      </c>
      <c r="F20" s="94">
        <v>1390088.77</v>
      </c>
    </row>
    <row r="21" spans="1:6" x14ac:dyDescent="0.25">
      <c r="A21" s="74" t="s">
        <v>79</v>
      </c>
      <c r="B21" s="67">
        <v>64458.400000000001</v>
      </c>
      <c r="C21" s="68">
        <v>30464.6</v>
      </c>
      <c r="D21" s="68">
        <v>41695.800000000003</v>
      </c>
      <c r="E21" s="68">
        <v>16646</v>
      </c>
      <c r="F21" s="94">
        <v>16895.689999999999</v>
      </c>
    </row>
    <row r="22" spans="1:6" x14ac:dyDescent="0.25">
      <c r="A22" s="38" t="s">
        <v>80</v>
      </c>
      <c r="B22" s="66">
        <f>SUM(B23)</f>
        <v>10991.2</v>
      </c>
      <c r="C22" s="66">
        <f>SUM(C23)</f>
        <v>66</v>
      </c>
      <c r="D22" s="66">
        <f>SUM(D23)</f>
        <v>66</v>
      </c>
      <c r="E22" s="66">
        <f>SUM(E23)</f>
        <v>66.989999999999995</v>
      </c>
      <c r="F22" s="66">
        <f>SUM(F23)</f>
        <v>67.989999999999995</v>
      </c>
    </row>
    <row r="23" spans="1:6" x14ac:dyDescent="0.25">
      <c r="A23" s="13" t="s">
        <v>81</v>
      </c>
      <c r="B23" s="67">
        <v>10991.2</v>
      </c>
      <c r="C23" s="68">
        <v>66</v>
      </c>
      <c r="D23" s="68">
        <v>66</v>
      </c>
      <c r="E23" s="68">
        <v>66.989999999999995</v>
      </c>
      <c r="F23" s="94">
        <v>67.989999999999995</v>
      </c>
    </row>
    <row r="25" spans="1:6" ht="15.75" x14ac:dyDescent="0.25">
      <c r="A25" s="125" t="s">
        <v>93</v>
      </c>
      <c r="B25" s="125"/>
      <c r="C25" s="125"/>
    </row>
    <row r="27" spans="1:6" ht="15.75" customHeight="1" x14ac:dyDescent="0.25">
      <c r="A27" s="101" t="s">
        <v>39</v>
      </c>
      <c r="B27" s="101"/>
      <c r="C27" s="101"/>
      <c r="D27" s="101"/>
      <c r="E27" s="101"/>
      <c r="F27" s="101"/>
    </row>
    <row r="28" spans="1:6" ht="18" x14ac:dyDescent="0.25">
      <c r="A28" s="23"/>
      <c r="B28" s="23"/>
      <c r="C28" s="23"/>
      <c r="D28" s="23"/>
      <c r="E28" s="5"/>
      <c r="F28" s="5"/>
    </row>
    <row r="29" spans="1:6" ht="25.5" x14ac:dyDescent="0.25">
      <c r="A29" s="19" t="s">
        <v>40</v>
      </c>
      <c r="B29" s="18" t="s">
        <v>69</v>
      </c>
      <c r="C29" s="19" t="s">
        <v>66</v>
      </c>
      <c r="D29" s="19" t="s">
        <v>70</v>
      </c>
      <c r="E29" s="19" t="s">
        <v>63</v>
      </c>
      <c r="F29" s="19" t="s">
        <v>71</v>
      </c>
    </row>
    <row r="30" spans="1:6" x14ac:dyDescent="0.25">
      <c r="A30" s="38" t="s">
        <v>1</v>
      </c>
      <c r="B30" s="70">
        <f>SUM(B31,B34,B36,B40,B43)</f>
        <v>1312846.21</v>
      </c>
      <c r="C30" s="70">
        <f>SUM(C31,C34,C36,C40,C43)</f>
        <v>1381086.5300000003</v>
      </c>
      <c r="D30" s="70">
        <f>SUM(D31,D34,D36,D40,D43)</f>
        <v>1533091.57</v>
      </c>
      <c r="E30" s="70">
        <f>SUM(E31,E34,E36,E40,E43)</f>
        <v>1494813.6</v>
      </c>
      <c r="F30" s="70">
        <f>SUM(F31,F34,F36,F40,F43)</f>
        <v>1515792.45</v>
      </c>
    </row>
    <row r="31" spans="1:6" ht="15.75" customHeight="1" x14ac:dyDescent="0.25">
      <c r="A31" s="24" t="s">
        <v>43</v>
      </c>
      <c r="B31" s="84">
        <f>SUM(B32:B33)</f>
        <v>21169.07</v>
      </c>
      <c r="C31" s="66">
        <f>SUM(C32:C33)</f>
        <v>1177.8399999999999</v>
      </c>
      <c r="D31" s="66">
        <f>SUM(D32:D33)</f>
        <v>1177.8399999999999</v>
      </c>
      <c r="E31" s="66">
        <f>SUM(E32:E33)</f>
        <v>1177.8399999999999</v>
      </c>
      <c r="F31" s="66">
        <f>SUM(F32:F33)</f>
        <v>1177.8399999999999</v>
      </c>
    </row>
    <row r="32" spans="1:6" x14ac:dyDescent="0.25">
      <c r="A32" s="13" t="s">
        <v>44</v>
      </c>
      <c r="B32" s="67">
        <v>13753.48</v>
      </c>
      <c r="C32" s="68">
        <v>1177.8399999999999</v>
      </c>
      <c r="D32" s="68">
        <v>1177.8399999999999</v>
      </c>
      <c r="E32" s="68">
        <v>1177.8399999999999</v>
      </c>
      <c r="F32" s="68">
        <v>1177.8399999999999</v>
      </c>
    </row>
    <row r="33" spans="1:6" ht="25.5" x14ac:dyDescent="0.25">
      <c r="A33" s="17" t="s">
        <v>90</v>
      </c>
      <c r="B33" s="67">
        <v>7415.59</v>
      </c>
      <c r="C33" s="68">
        <v>0</v>
      </c>
      <c r="D33" s="68">
        <v>0</v>
      </c>
      <c r="E33" s="68">
        <v>0</v>
      </c>
      <c r="F33" s="68">
        <v>0</v>
      </c>
    </row>
    <row r="34" spans="1:6" x14ac:dyDescent="0.25">
      <c r="A34" s="24" t="s">
        <v>45</v>
      </c>
      <c r="B34" s="66">
        <f>SUM(B35)</f>
        <v>2509.42</v>
      </c>
      <c r="C34" s="66">
        <f>SUM(C35)</f>
        <v>9000</v>
      </c>
      <c r="D34" s="66">
        <f>SUM(D35)</f>
        <v>5850</v>
      </c>
      <c r="E34" s="66">
        <f>SUM(E35)</f>
        <v>5937.75</v>
      </c>
      <c r="F34" s="66">
        <f>SUM(F35)</f>
        <v>6026.82</v>
      </c>
    </row>
    <row r="35" spans="1:6" x14ac:dyDescent="0.25">
      <c r="A35" s="83" t="s">
        <v>83</v>
      </c>
      <c r="B35" s="67">
        <v>2509.42</v>
      </c>
      <c r="C35" s="68">
        <v>9000</v>
      </c>
      <c r="D35" s="68">
        <v>5850</v>
      </c>
      <c r="E35" s="68">
        <v>5937.75</v>
      </c>
      <c r="F35" s="68">
        <v>6026.82</v>
      </c>
    </row>
    <row r="36" spans="1:6" ht="25.5" x14ac:dyDescent="0.25">
      <c r="A36" s="24" t="s">
        <v>42</v>
      </c>
      <c r="B36" s="66">
        <f>SUM(B37:B39)</f>
        <v>106235.16</v>
      </c>
      <c r="C36" s="66">
        <f>SUM(C37:C39)</f>
        <v>182359.47999999998</v>
      </c>
      <c r="D36" s="66">
        <f>SUM(D37:D39)</f>
        <v>125865.73</v>
      </c>
      <c r="E36" s="66">
        <f>SUM(E37:E39)</f>
        <v>101439.43</v>
      </c>
      <c r="F36" s="66">
        <f>SUM(F37:F39)</f>
        <v>101535.34999999999</v>
      </c>
    </row>
    <row r="37" spans="1:6" ht="25.5" x14ac:dyDescent="0.25">
      <c r="A37" s="83" t="s">
        <v>84</v>
      </c>
      <c r="B37" s="67">
        <v>892.05</v>
      </c>
      <c r="C37" s="68">
        <v>1418.55</v>
      </c>
      <c r="D37" s="68">
        <v>100</v>
      </c>
      <c r="E37" s="68">
        <v>101.5</v>
      </c>
      <c r="F37" s="68">
        <v>103.02</v>
      </c>
    </row>
    <row r="38" spans="1:6" x14ac:dyDescent="0.25">
      <c r="A38" s="83" t="s">
        <v>85</v>
      </c>
      <c r="B38" s="67">
        <v>14356.89</v>
      </c>
      <c r="C38" s="68">
        <v>85896</v>
      </c>
      <c r="D38" s="68">
        <v>30720.799999999999</v>
      </c>
      <c r="E38" s="68">
        <v>6293</v>
      </c>
      <c r="F38" s="68">
        <v>6387.4</v>
      </c>
    </row>
    <row r="39" spans="1:6" ht="25.5" x14ac:dyDescent="0.25">
      <c r="A39" s="83" t="s">
        <v>86</v>
      </c>
      <c r="B39" s="67">
        <v>90986.22</v>
      </c>
      <c r="C39" s="68">
        <v>95044.93</v>
      </c>
      <c r="D39" s="68">
        <v>95044.93</v>
      </c>
      <c r="E39" s="68">
        <v>95044.93</v>
      </c>
      <c r="F39" s="68">
        <v>95044.93</v>
      </c>
    </row>
    <row r="40" spans="1:6" x14ac:dyDescent="0.25">
      <c r="A40" s="24" t="s">
        <v>41</v>
      </c>
      <c r="B40" s="66">
        <f>SUM(B41:B42)</f>
        <v>1182472.56</v>
      </c>
      <c r="C40" s="66">
        <f>SUM(C41:C42)</f>
        <v>1188483.2100000002</v>
      </c>
      <c r="D40" s="66">
        <f>SUM(D41:D42)</f>
        <v>1400132</v>
      </c>
      <c r="E40" s="66">
        <f>SUM(E41:E42)</f>
        <v>1386191.59</v>
      </c>
      <c r="F40" s="66">
        <f>SUM(F41:F42)</f>
        <v>1406984.45</v>
      </c>
    </row>
    <row r="41" spans="1:6" x14ac:dyDescent="0.25">
      <c r="A41" s="25" t="s">
        <v>91</v>
      </c>
      <c r="B41" s="67">
        <v>1159916.75</v>
      </c>
      <c r="C41" s="68">
        <v>1158018.6100000001</v>
      </c>
      <c r="D41" s="68">
        <v>1358436.2</v>
      </c>
      <c r="E41" s="68">
        <v>1369545.59</v>
      </c>
      <c r="F41" s="68">
        <v>1390088.76</v>
      </c>
    </row>
    <row r="42" spans="1:6" x14ac:dyDescent="0.25">
      <c r="A42" s="83" t="s">
        <v>87</v>
      </c>
      <c r="B42" s="67">
        <v>22555.81</v>
      </c>
      <c r="C42" s="68">
        <v>30464.6</v>
      </c>
      <c r="D42" s="68">
        <v>41695.800000000003</v>
      </c>
      <c r="E42" s="68">
        <v>16646</v>
      </c>
      <c r="F42" s="68">
        <v>16895.689999999999</v>
      </c>
    </row>
    <row r="43" spans="1:6" x14ac:dyDescent="0.25">
      <c r="A43" s="24" t="s">
        <v>88</v>
      </c>
      <c r="B43" s="66">
        <f>SUM(B44)</f>
        <v>460</v>
      </c>
      <c r="C43" s="69">
        <f>SUM(C44)</f>
        <v>66</v>
      </c>
      <c r="D43" s="69">
        <f>SUM(D44)</f>
        <v>66</v>
      </c>
      <c r="E43" s="69">
        <f>SUM(E44)</f>
        <v>66.989999999999995</v>
      </c>
      <c r="F43" s="69">
        <f>SUM(F44)</f>
        <v>67.989999999999995</v>
      </c>
    </row>
    <row r="44" spans="1:6" x14ac:dyDescent="0.25">
      <c r="A44" s="83" t="s">
        <v>89</v>
      </c>
      <c r="B44" s="67">
        <v>460</v>
      </c>
      <c r="C44" s="68">
        <v>66</v>
      </c>
      <c r="D44" s="68">
        <v>66</v>
      </c>
      <c r="E44" s="68">
        <v>66.989999999999995</v>
      </c>
      <c r="F44" s="68">
        <v>67.989999999999995</v>
      </c>
    </row>
  </sheetData>
  <mergeCells count="6">
    <mergeCell ref="A1:F1"/>
    <mergeCell ref="A3:F3"/>
    <mergeCell ref="A5:F5"/>
    <mergeCell ref="A7:F7"/>
    <mergeCell ref="A27:F27"/>
    <mergeCell ref="A25:C25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C20" sqref="C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15.75" x14ac:dyDescent="0.25">
      <c r="A1" s="125" t="s">
        <v>93</v>
      </c>
      <c r="B1" s="125"/>
      <c r="C1" s="125"/>
    </row>
    <row r="3" spans="1:6" ht="42" customHeight="1" x14ac:dyDescent="0.25">
      <c r="A3" s="101" t="s">
        <v>64</v>
      </c>
      <c r="B3" s="101"/>
      <c r="C3" s="101"/>
      <c r="D3" s="101"/>
      <c r="E3" s="101"/>
      <c r="F3" s="101"/>
    </row>
    <row r="4" spans="1:6" ht="18" customHeight="1" x14ac:dyDescent="0.25">
      <c r="A4" s="4"/>
      <c r="B4" s="4"/>
      <c r="C4" s="4"/>
      <c r="D4" s="4"/>
      <c r="E4" s="4"/>
      <c r="F4" s="4"/>
    </row>
    <row r="5" spans="1:6" ht="15.75" x14ac:dyDescent="0.25">
      <c r="A5" s="101" t="s">
        <v>17</v>
      </c>
      <c r="B5" s="101"/>
      <c r="C5" s="101"/>
      <c r="D5" s="101"/>
      <c r="E5" s="102"/>
      <c r="F5" s="102"/>
    </row>
    <row r="6" spans="1:6" ht="18" x14ac:dyDescent="0.25">
      <c r="A6" s="4"/>
      <c r="B6" s="4"/>
      <c r="C6" s="4"/>
      <c r="D6" s="4"/>
      <c r="E6" s="5"/>
      <c r="F6" s="5"/>
    </row>
    <row r="7" spans="1:6" ht="18" customHeight="1" x14ac:dyDescent="0.25">
      <c r="A7" s="101" t="s">
        <v>4</v>
      </c>
      <c r="B7" s="103"/>
      <c r="C7" s="103"/>
      <c r="D7" s="103"/>
      <c r="E7" s="103"/>
      <c r="F7" s="103"/>
    </row>
    <row r="8" spans="1:6" ht="18" x14ac:dyDescent="0.25">
      <c r="A8" s="4"/>
      <c r="B8" s="4"/>
      <c r="C8" s="4"/>
      <c r="D8" s="4"/>
      <c r="E8" s="5"/>
      <c r="F8" s="5"/>
    </row>
    <row r="9" spans="1:6" ht="15.75" x14ac:dyDescent="0.25">
      <c r="A9" s="101" t="s">
        <v>12</v>
      </c>
      <c r="B9" s="126"/>
      <c r="C9" s="126"/>
      <c r="D9" s="126"/>
      <c r="E9" s="126"/>
      <c r="F9" s="126"/>
    </row>
    <row r="10" spans="1:6" ht="18" x14ac:dyDescent="0.25">
      <c r="A10" s="4"/>
      <c r="B10" s="4"/>
      <c r="C10" s="4"/>
      <c r="D10" s="4"/>
      <c r="E10" s="5"/>
      <c r="F10" s="5"/>
    </row>
    <row r="11" spans="1:6" ht="25.5" x14ac:dyDescent="0.25">
      <c r="A11" s="19" t="s">
        <v>40</v>
      </c>
      <c r="B11" s="18" t="s">
        <v>69</v>
      </c>
      <c r="C11" s="19" t="s">
        <v>66</v>
      </c>
      <c r="D11" s="19" t="s">
        <v>70</v>
      </c>
      <c r="E11" s="19" t="s">
        <v>63</v>
      </c>
      <c r="F11" s="19" t="s">
        <v>71</v>
      </c>
    </row>
    <row r="12" spans="1:6" ht="15.75" customHeight="1" x14ac:dyDescent="0.25">
      <c r="A12" s="11" t="s">
        <v>13</v>
      </c>
      <c r="B12" s="69">
        <f>SUM(B13)</f>
        <v>1312846.21</v>
      </c>
      <c r="C12" s="69">
        <f>SUM(C13)</f>
        <v>1381086.53</v>
      </c>
      <c r="D12" s="69">
        <f>SUM(D13)</f>
        <v>1533091.57</v>
      </c>
      <c r="E12" s="69">
        <f t="shared" ref="E12:F12" si="0">SUM(E13)</f>
        <v>1494813.6</v>
      </c>
      <c r="F12" s="69">
        <f t="shared" si="0"/>
        <v>1515792.45</v>
      </c>
    </row>
    <row r="13" spans="1:6" ht="15.75" customHeight="1" x14ac:dyDescent="0.25">
      <c r="A13" s="11" t="s">
        <v>94</v>
      </c>
      <c r="B13" s="69">
        <f>SUM(B14:B15)</f>
        <v>1312846.21</v>
      </c>
      <c r="C13" s="69">
        <f>SUM(C14:C15)</f>
        <v>1381086.53</v>
      </c>
      <c r="D13" s="69">
        <f>SUM(D14:D15)</f>
        <v>1533091.57</v>
      </c>
      <c r="E13" s="69">
        <f>SUM(E14:E15)</f>
        <v>1494813.6</v>
      </c>
      <c r="F13" s="69">
        <f>SUM(F14:F15)</f>
        <v>1515792.45</v>
      </c>
    </row>
    <row r="14" spans="1:6" x14ac:dyDescent="0.25">
      <c r="A14" s="17" t="s">
        <v>95</v>
      </c>
      <c r="B14" s="67">
        <v>1311554.26</v>
      </c>
      <c r="C14" s="68">
        <v>1381086.53</v>
      </c>
      <c r="D14" s="68">
        <v>1533091.57</v>
      </c>
      <c r="E14" s="68">
        <v>1494813.6</v>
      </c>
      <c r="F14" s="68">
        <v>1515792.45</v>
      </c>
    </row>
    <row r="15" spans="1:6" x14ac:dyDescent="0.25">
      <c r="A15" s="85" t="s">
        <v>96</v>
      </c>
      <c r="B15" s="67">
        <v>1291.95</v>
      </c>
      <c r="C15" s="68">
        <v>0</v>
      </c>
      <c r="D15" s="68">
        <v>0</v>
      </c>
      <c r="E15" s="68">
        <v>0</v>
      </c>
      <c r="F15" s="68">
        <v>0</v>
      </c>
    </row>
  </sheetData>
  <mergeCells count="5">
    <mergeCell ref="A3:F3"/>
    <mergeCell ref="A5:F5"/>
    <mergeCell ref="A7:F7"/>
    <mergeCell ref="A9:F9"/>
    <mergeCell ref="A1:C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2" sqref="E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1" t="s">
        <v>64</v>
      </c>
      <c r="B1" s="101"/>
      <c r="C1" s="101"/>
      <c r="D1" s="101"/>
      <c r="E1" s="101"/>
      <c r="F1" s="101"/>
      <c r="G1" s="101"/>
      <c r="H1" s="10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1" t="s">
        <v>17</v>
      </c>
      <c r="B3" s="101"/>
      <c r="C3" s="101"/>
      <c r="D3" s="101"/>
      <c r="E3" s="101"/>
      <c r="F3" s="101"/>
      <c r="G3" s="101"/>
      <c r="H3" s="10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1" t="s">
        <v>47</v>
      </c>
      <c r="B5" s="101"/>
      <c r="C5" s="101"/>
      <c r="D5" s="101"/>
      <c r="E5" s="101"/>
      <c r="F5" s="101"/>
      <c r="G5" s="101"/>
      <c r="H5" s="10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28</v>
      </c>
      <c r="D7" s="18" t="s">
        <v>69</v>
      </c>
      <c r="E7" s="19" t="s">
        <v>66</v>
      </c>
      <c r="F7" s="19" t="s">
        <v>70</v>
      </c>
      <c r="G7" s="19" t="s">
        <v>63</v>
      </c>
      <c r="H7" s="19" t="s">
        <v>71</v>
      </c>
    </row>
    <row r="8" spans="1:8" x14ac:dyDescent="0.25">
      <c r="A8" s="36"/>
      <c r="B8" s="37"/>
      <c r="C8" s="35" t="s">
        <v>49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52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O17" sqref="O1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1" t="s">
        <v>64</v>
      </c>
      <c r="B1" s="101"/>
      <c r="C1" s="101"/>
      <c r="D1" s="101"/>
      <c r="E1" s="101"/>
      <c r="F1" s="10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1" t="s">
        <v>17</v>
      </c>
      <c r="B3" s="101"/>
      <c r="C3" s="101"/>
      <c r="D3" s="101"/>
      <c r="E3" s="101"/>
      <c r="F3" s="101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01" t="s">
        <v>48</v>
      </c>
      <c r="B5" s="101"/>
      <c r="C5" s="101"/>
      <c r="D5" s="101"/>
      <c r="E5" s="101"/>
      <c r="F5" s="101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40</v>
      </c>
      <c r="B7" s="18" t="s">
        <v>69</v>
      </c>
      <c r="C7" s="19" t="s">
        <v>66</v>
      </c>
      <c r="D7" s="19" t="s">
        <v>70</v>
      </c>
      <c r="E7" s="19" t="s">
        <v>63</v>
      </c>
      <c r="F7" s="19" t="s">
        <v>71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7" t="s">
        <v>51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4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4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7"/>
  <sheetViews>
    <sheetView topLeftCell="A112" workbookViewId="0">
      <selection activeCell="F127" sqref="F127:I1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27.75" customHeight="1" x14ac:dyDescent="0.25">
      <c r="A1" s="136" t="s">
        <v>93</v>
      </c>
      <c r="B1" s="136"/>
      <c r="C1" s="136"/>
      <c r="D1" s="136"/>
    </row>
    <row r="2" spans="1:9" ht="42" customHeight="1" x14ac:dyDescent="0.25">
      <c r="A2" s="101" t="s">
        <v>64</v>
      </c>
      <c r="B2" s="101"/>
      <c r="C2" s="101"/>
      <c r="D2" s="101"/>
      <c r="E2" s="101"/>
      <c r="F2" s="101"/>
      <c r="G2" s="101"/>
      <c r="H2" s="101"/>
      <c r="I2" s="101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18" customHeight="1" x14ac:dyDescent="0.25">
      <c r="A4" s="101" t="s">
        <v>16</v>
      </c>
      <c r="B4" s="103"/>
      <c r="C4" s="103"/>
      <c r="D4" s="103"/>
      <c r="E4" s="103"/>
      <c r="F4" s="103"/>
      <c r="G4" s="103"/>
      <c r="H4" s="103"/>
      <c r="I4" s="103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ht="25.5" x14ac:dyDescent="0.25">
      <c r="A6" s="144" t="s">
        <v>18</v>
      </c>
      <c r="B6" s="145"/>
      <c r="C6" s="146"/>
      <c r="D6" s="18" t="s">
        <v>19</v>
      </c>
      <c r="E6" s="18" t="s">
        <v>69</v>
      </c>
      <c r="F6" s="19" t="s">
        <v>66</v>
      </c>
      <c r="G6" s="19" t="s">
        <v>70</v>
      </c>
      <c r="H6" s="19" t="s">
        <v>63</v>
      </c>
      <c r="I6" s="19" t="s">
        <v>71</v>
      </c>
    </row>
    <row r="7" spans="1:9" ht="25.5" x14ac:dyDescent="0.25">
      <c r="A7" s="137" t="s">
        <v>97</v>
      </c>
      <c r="B7" s="131"/>
      <c r="C7" s="132"/>
      <c r="D7" s="27" t="s">
        <v>98</v>
      </c>
      <c r="E7" s="66">
        <f>SUM(E8,E12,E18)</f>
        <v>1239984.02</v>
      </c>
      <c r="F7" s="66">
        <f>SUM(F8,F12,F18)</f>
        <v>1238700.93</v>
      </c>
      <c r="G7" s="66">
        <f t="shared" ref="G7:I7" si="0">SUM(G8,G12,G18)</f>
        <v>1409700.93</v>
      </c>
      <c r="H7" s="66">
        <f t="shared" si="0"/>
        <v>1429420.77</v>
      </c>
      <c r="I7" s="66">
        <f t="shared" si="0"/>
        <v>1449436.41</v>
      </c>
    </row>
    <row r="8" spans="1:9" ht="25.5" x14ac:dyDescent="0.25">
      <c r="A8" s="137" t="s">
        <v>99</v>
      </c>
      <c r="B8" s="131"/>
      <c r="C8" s="132"/>
      <c r="D8" s="27" t="s">
        <v>100</v>
      </c>
      <c r="E8" s="66">
        <f t="shared" ref="E8:I10" si="1">SUM(E9)</f>
        <v>85192.78</v>
      </c>
      <c r="F8" s="66">
        <f t="shared" si="1"/>
        <v>95044.93</v>
      </c>
      <c r="G8" s="66">
        <f t="shared" si="1"/>
        <v>95044.93</v>
      </c>
      <c r="H8" s="66">
        <f t="shared" si="1"/>
        <v>95044.93</v>
      </c>
      <c r="I8" s="66">
        <f t="shared" si="1"/>
        <v>95044.93</v>
      </c>
    </row>
    <row r="9" spans="1:9" x14ac:dyDescent="0.25">
      <c r="A9" s="133" t="s">
        <v>101</v>
      </c>
      <c r="B9" s="134"/>
      <c r="C9" s="135"/>
      <c r="D9" s="34" t="s">
        <v>102</v>
      </c>
      <c r="E9" s="67">
        <f t="shared" si="1"/>
        <v>85192.78</v>
      </c>
      <c r="F9" s="68">
        <f t="shared" si="1"/>
        <v>95044.93</v>
      </c>
      <c r="G9" s="68">
        <f t="shared" si="1"/>
        <v>95044.93</v>
      </c>
      <c r="H9" s="68">
        <f t="shared" si="1"/>
        <v>95044.93</v>
      </c>
      <c r="I9" s="68">
        <f t="shared" si="1"/>
        <v>95044.93</v>
      </c>
    </row>
    <row r="10" spans="1:9" x14ac:dyDescent="0.25">
      <c r="A10" s="138">
        <v>3</v>
      </c>
      <c r="B10" s="139"/>
      <c r="C10" s="140"/>
      <c r="D10" s="26" t="s">
        <v>9</v>
      </c>
      <c r="E10" s="67">
        <f t="shared" si="1"/>
        <v>85192.78</v>
      </c>
      <c r="F10" s="68">
        <f t="shared" si="1"/>
        <v>95044.93</v>
      </c>
      <c r="G10" s="68">
        <f t="shared" si="1"/>
        <v>95044.93</v>
      </c>
      <c r="H10" s="68">
        <f t="shared" si="1"/>
        <v>95044.93</v>
      </c>
      <c r="I10" s="68">
        <f t="shared" si="1"/>
        <v>95044.93</v>
      </c>
    </row>
    <row r="11" spans="1:9" x14ac:dyDescent="0.25">
      <c r="A11" s="141">
        <v>32</v>
      </c>
      <c r="B11" s="142"/>
      <c r="C11" s="143"/>
      <c r="D11" s="26" t="s">
        <v>20</v>
      </c>
      <c r="E11" s="67">
        <v>85192.78</v>
      </c>
      <c r="F11" s="68">
        <v>95044.93</v>
      </c>
      <c r="G11" s="68">
        <v>95044.93</v>
      </c>
      <c r="H11" s="68">
        <v>95044.93</v>
      </c>
      <c r="I11" s="94">
        <v>95044.93</v>
      </c>
    </row>
    <row r="12" spans="1:9" ht="25.5" x14ac:dyDescent="0.25">
      <c r="A12" s="137" t="s">
        <v>139</v>
      </c>
      <c r="B12" s="131"/>
      <c r="C12" s="132"/>
      <c r="D12" s="75" t="s">
        <v>140</v>
      </c>
      <c r="E12" s="66">
        <f>SUM(E13)</f>
        <v>8885.32</v>
      </c>
      <c r="F12" s="66">
        <f>SUM(F13)</f>
        <v>0</v>
      </c>
      <c r="G12" s="66">
        <f>SUM(G13)</f>
        <v>0</v>
      </c>
      <c r="H12" s="66">
        <f>SUM(H13)</f>
        <v>0</v>
      </c>
      <c r="I12" s="66">
        <f>SUM(I13)</f>
        <v>0</v>
      </c>
    </row>
    <row r="13" spans="1:9" x14ac:dyDescent="0.25">
      <c r="A13" s="133" t="s">
        <v>101</v>
      </c>
      <c r="B13" s="134"/>
      <c r="C13" s="135"/>
      <c r="D13" s="76" t="s">
        <v>102</v>
      </c>
      <c r="E13" s="67">
        <f>SUM(E14,E16)</f>
        <v>8885.32</v>
      </c>
      <c r="F13" s="67">
        <f>SUM(F14,F16)</f>
        <v>0</v>
      </c>
      <c r="G13" s="67">
        <f>SUM(G14,G16)</f>
        <v>0</v>
      </c>
      <c r="H13" s="67">
        <f>SUM(H14,H16)</f>
        <v>0</v>
      </c>
      <c r="I13" s="67">
        <f>SUM(I14,I16)</f>
        <v>0</v>
      </c>
    </row>
    <row r="14" spans="1:9" x14ac:dyDescent="0.25">
      <c r="A14" s="138">
        <v>3</v>
      </c>
      <c r="B14" s="139"/>
      <c r="C14" s="140"/>
      <c r="D14" s="79" t="s">
        <v>9</v>
      </c>
      <c r="E14" s="67">
        <f>SUM(E15)</f>
        <v>5793.44</v>
      </c>
      <c r="F14" s="67">
        <f>SUM(F15)</f>
        <v>0</v>
      </c>
      <c r="G14" s="67">
        <f>SUM(G15)</f>
        <v>0</v>
      </c>
      <c r="H14" s="67">
        <f>SUM(H15)</f>
        <v>0</v>
      </c>
      <c r="I14" s="67">
        <f>SUM(I15)</f>
        <v>0</v>
      </c>
    </row>
    <row r="15" spans="1:9" x14ac:dyDescent="0.25">
      <c r="A15" s="141">
        <v>32</v>
      </c>
      <c r="B15" s="142"/>
      <c r="C15" s="143"/>
      <c r="D15" s="79" t="s">
        <v>20</v>
      </c>
      <c r="E15" s="67">
        <v>5793.44</v>
      </c>
      <c r="F15" s="68">
        <v>0</v>
      </c>
      <c r="G15" s="68">
        <v>0</v>
      </c>
      <c r="H15" s="68">
        <v>0</v>
      </c>
      <c r="I15" s="94">
        <v>0</v>
      </c>
    </row>
    <row r="16" spans="1:9" ht="25.5" x14ac:dyDescent="0.25">
      <c r="A16" s="77">
        <v>4</v>
      </c>
      <c r="B16" s="81"/>
      <c r="C16" s="82"/>
      <c r="D16" s="79" t="s">
        <v>11</v>
      </c>
      <c r="E16" s="67">
        <f>SUM(E17)</f>
        <v>3091.88</v>
      </c>
      <c r="F16" s="67">
        <f>SUM(F17)</f>
        <v>0</v>
      </c>
      <c r="G16" s="67">
        <f>SUM(G17)</f>
        <v>0</v>
      </c>
      <c r="H16" s="67">
        <f>SUM(H17)</f>
        <v>0</v>
      </c>
      <c r="I16" s="67">
        <f>SUM(I17)</f>
        <v>0</v>
      </c>
    </row>
    <row r="17" spans="1:9" ht="25.5" x14ac:dyDescent="0.25">
      <c r="A17" s="80">
        <v>42</v>
      </c>
      <c r="B17" s="81"/>
      <c r="C17" s="82"/>
      <c r="D17" s="79" t="s">
        <v>27</v>
      </c>
      <c r="E17" s="67">
        <v>3091.88</v>
      </c>
      <c r="F17" s="68">
        <v>0</v>
      </c>
      <c r="G17" s="68">
        <v>0</v>
      </c>
      <c r="H17" s="68">
        <v>0</v>
      </c>
      <c r="I17" s="94">
        <v>0</v>
      </c>
    </row>
    <row r="18" spans="1:9" ht="25.5" customHeight="1" x14ac:dyDescent="0.25">
      <c r="A18" s="137" t="s">
        <v>103</v>
      </c>
      <c r="B18" s="131"/>
      <c r="C18" s="132"/>
      <c r="D18" s="75" t="s">
        <v>104</v>
      </c>
      <c r="E18" s="66">
        <f t="shared" ref="E18:I19" si="2">SUM(E19)</f>
        <v>1145905.92</v>
      </c>
      <c r="F18" s="66">
        <f t="shared" si="2"/>
        <v>1143656</v>
      </c>
      <c r="G18" s="66">
        <f t="shared" si="2"/>
        <v>1314656</v>
      </c>
      <c r="H18" s="66">
        <f t="shared" si="2"/>
        <v>1334375.8400000001</v>
      </c>
      <c r="I18" s="66">
        <f t="shared" si="2"/>
        <v>1354391.48</v>
      </c>
    </row>
    <row r="19" spans="1:9" x14ac:dyDescent="0.25">
      <c r="A19" s="133" t="s">
        <v>105</v>
      </c>
      <c r="B19" s="134"/>
      <c r="C19" s="135"/>
      <c r="D19" s="76" t="s">
        <v>106</v>
      </c>
      <c r="E19" s="67">
        <f t="shared" si="2"/>
        <v>1145905.92</v>
      </c>
      <c r="F19" s="67">
        <f t="shared" si="2"/>
        <v>1143656</v>
      </c>
      <c r="G19" s="67">
        <f t="shared" si="2"/>
        <v>1314656</v>
      </c>
      <c r="H19" s="67">
        <f t="shared" si="2"/>
        <v>1334375.8400000001</v>
      </c>
      <c r="I19" s="67">
        <f t="shared" si="2"/>
        <v>1354391.48</v>
      </c>
    </row>
    <row r="20" spans="1:9" x14ac:dyDescent="0.25">
      <c r="A20" s="77">
        <v>3</v>
      </c>
      <c r="B20" s="81"/>
      <c r="C20" s="82"/>
      <c r="D20" s="79" t="s">
        <v>9</v>
      </c>
      <c r="E20" s="67">
        <f>SUM(E21:E22)</f>
        <v>1145905.92</v>
      </c>
      <c r="F20" s="67">
        <f>SUM(F21:F22)</f>
        <v>1143656</v>
      </c>
      <c r="G20" s="67">
        <f>SUM(G21:G22)</f>
        <v>1314656</v>
      </c>
      <c r="H20" s="67">
        <f>SUM(H21:H22)</f>
        <v>1334375.8400000001</v>
      </c>
      <c r="I20" s="67">
        <f>SUM(I21:I22)</f>
        <v>1354391.48</v>
      </c>
    </row>
    <row r="21" spans="1:9" x14ac:dyDescent="0.25">
      <c r="A21" s="80">
        <v>31</v>
      </c>
      <c r="B21" s="81"/>
      <c r="C21" s="82"/>
      <c r="D21" s="79" t="s">
        <v>10</v>
      </c>
      <c r="E21" s="67">
        <v>1143917.92</v>
      </c>
      <c r="F21" s="68">
        <v>1139000</v>
      </c>
      <c r="G21" s="68">
        <v>1310000</v>
      </c>
      <c r="H21" s="68">
        <v>1329650</v>
      </c>
      <c r="I21" s="94">
        <v>1349594.75</v>
      </c>
    </row>
    <row r="22" spans="1:9" x14ac:dyDescent="0.25">
      <c r="A22" s="80">
        <v>32</v>
      </c>
      <c r="B22" s="81"/>
      <c r="C22" s="82"/>
      <c r="D22" s="79" t="s">
        <v>20</v>
      </c>
      <c r="E22" s="67">
        <v>1988</v>
      </c>
      <c r="F22" s="68">
        <v>4656</v>
      </c>
      <c r="G22" s="68">
        <v>4656</v>
      </c>
      <c r="H22" s="68">
        <v>4725.84</v>
      </c>
      <c r="I22" s="94">
        <v>4796.7299999999996</v>
      </c>
    </row>
    <row r="23" spans="1:9" ht="25.5" x14ac:dyDescent="0.25">
      <c r="A23" s="137" t="s">
        <v>107</v>
      </c>
      <c r="B23" s="131"/>
      <c r="C23" s="132"/>
      <c r="D23" s="75" t="s">
        <v>108</v>
      </c>
      <c r="E23" s="66">
        <f>SUM(E24,E28,E56,E66,E70,E74)</f>
        <v>35488.910000000011</v>
      </c>
      <c r="F23" s="68">
        <f>SUM(F24,F28,F56,F66,F70,F74)</f>
        <v>49030.559999999998</v>
      </c>
      <c r="G23" s="68">
        <f t="shared" ref="G23:I23" si="3">SUM(G24,G28,G56,G66,G70,G74)</f>
        <v>46866</v>
      </c>
      <c r="H23" s="68">
        <f t="shared" si="3"/>
        <v>47568.99</v>
      </c>
      <c r="I23" s="68">
        <f t="shared" si="3"/>
        <v>48282.51</v>
      </c>
    </row>
    <row r="24" spans="1:9" x14ac:dyDescent="0.25">
      <c r="A24" s="137" t="s">
        <v>141</v>
      </c>
      <c r="B24" s="131"/>
      <c r="C24" s="132"/>
      <c r="D24" s="92" t="s">
        <v>142</v>
      </c>
      <c r="E24" s="66">
        <f t="shared" ref="E24:F26" si="4">SUM(E25)</f>
        <v>1495.13</v>
      </c>
      <c r="F24" s="66">
        <f t="shared" si="4"/>
        <v>0</v>
      </c>
      <c r="G24" s="66">
        <f>SUM(G25)</f>
        <v>0</v>
      </c>
      <c r="H24" s="66">
        <f t="shared" ref="H24:I24" si="5">SUM(H25)</f>
        <v>0</v>
      </c>
      <c r="I24" s="66">
        <f t="shared" si="5"/>
        <v>0</v>
      </c>
    </row>
    <row r="25" spans="1:9" x14ac:dyDescent="0.25">
      <c r="A25" s="133" t="s">
        <v>129</v>
      </c>
      <c r="B25" s="134"/>
      <c r="C25" s="135"/>
      <c r="D25" s="93" t="s">
        <v>130</v>
      </c>
      <c r="E25" s="67">
        <f t="shared" si="4"/>
        <v>1495.13</v>
      </c>
      <c r="F25" s="67">
        <f t="shared" si="4"/>
        <v>0</v>
      </c>
      <c r="G25" s="67">
        <f>SUM(G26)</f>
        <v>0</v>
      </c>
      <c r="H25" s="67">
        <f t="shared" ref="H25:I25" si="6">SUM(H26)</f>
        <v>0</v>
      </c>
      <c r="I25" s="67">
        <f t="shared" si="6"/>
        <v>0</v>
      </c>
    </row>
    <row r="26" spans="1:9" x14ac:dyDescent="0.25">
      <c r="A26" s="86">
        <v>3</v>
      </c>
      <c r="B26" s="90"/>
      <c r="C26" s="91"/>
      <c r="D26" s="88" t="s">
        <v>9</v>
      </c>
      <c r="E26" s="67">
        <f t="shared" si="4"/>
        <v>1495.13</v>
      </c>
      <c r="F26" s="67">
        <f t="shared" si="4"/>
        <v>0</v>
      </c>
      <c r="G26" s="67">
        <f>SUM(G27)</f>
        <v>0</v>
      </c>
      <c r="H26" s="67">
        <f t="shared" ref="H26:I26" si="7">SUM(H27)</f>
        <v>0</v>
      </c>
      <c r="I26" s="67">
        <f t="shared" si="7"/>
        <v>0</v>
      </c>
    </row>
    <row r="27" spans="1:9" x14ac:dyDescent="0.25">
      <c r="A27" s="89">
        <v>32</v>
      </c>
      <c r="B27" s="90"/>
      <c r="C27" s="91"/>
      <c r="D27" s="88" t="s">
        <v>20</v>
      </c>
      <c r="E27" s="67">
        <v>1495.13</v>
      </c>
      <c r="F27" s="68">
        <v>0</v>
      </c>
      <c r="G27" s="68">
        <v>0</v>
      </c>
      <c r="H27" s="68">
        <v>0</v>
      </c>
      <c r="I27" s="94">
        <v>0</v>
      </c>
    </row>
    <row r="28" spans="1:9" ht="25.5" x14ac:dyDescent="0.25">
      <c r="A28" s="137" t="s">
        <v>109</v>
      </c>
      <c r="B28" s="131"/>
      <c r="C28" s="132"/>
      <c r="D28" s="75" t="s">
        <v>110</v>
      </c>
      <c r="E28" s="66">
        <f>SUM(E29,E34,E39,E45,E51)</f>
        <v>29655.550000000003</v>
      </c>
      <c r="F28" s="69">
        <f>SUM(F29,F34,F39,F45,F51,)</f>
        <v>49030.559999999998</v>
      </c>
      <c r="G28" s="69">
        <f t="shared" ref="G28:I28" si="8">SUM(G29,G34,G39,G45,G51,)</f>
        <v>46866</v>
      </c>
      <c r="H28" s="69">
        <f t="shared" si="8"/>
        <v>47568.99</v>
      </c>
      <c r="I28" s="69">
        <f t="shared" si="8"/>
        <v>48282.51</v>
      </c>
    </row>
    <row r="29" spans="1:9" x14ac:dyDescent="0.25">
      <c r="A29" s="133" t="s">
        <v>111</v>
      </c>
      <c r="B29" s="134"/>
      <c r="C29" s="135"/>
      <c r="D29" s="76" t="s">
        <v>112</v>
      </c>
      <c r="E29" s="67">
        <f>SUM(E30,E32)</f>
        <v>2509.42</v>
      </c>
      <c r="F29" s="67">
        <f>SUM(F30,F32)</f>
        <v>9000</v>
      </c>
      <c r="G29" s="68">
        <f>SUM(G30,G32)</f>
        <v>5850</v>
      </c>
      <c r="H29" s="68">
        <f>SUM(H30,H32)</f>
        <v>5937.75</v>
      </c>
      <c r="I29" s="68">
        <f>SUM(I30,I32)</f>
        <v>6026.82</v>
      </c>
    </row>
    <row r="30" spans="1:9" x14ac:dyDescent="0.25">
      <c r="A30" s="77">
        <v>3</v>
      </c>
      <c r="B30" s="81"/>
      <c r="C30" s="82"/>
      <c r="D30" s="79" t="s">
        <v>9</v>
      </c>
      <c r="E30" s="67">
        <f>SUM(E31)</f>
        <v>2223.33</v>
      </c>
      <c r="F30" s="67">
        <f>SUM(F31)</f>
        <v>7500</v>
      </c>
      <c r="G30" s="68">
        <f>SUM(G31)</f>
        <v>4800</v>
      </c>
      <c r="H30" s="68">
        <f>SUM(H31)</f>
        <v>4821.25</v>
      </c>
      <c r="I30" s="68">
        <f>SUM(I31)</f>
        <v>4945.09</v>
      </c>
    </row>
    <row r="31" spans="1:9" x14ac:dyDescent="0.25">
      <c r="A31" s="80">
        <v>32</v>
      </c>
      <c r="B31" s="81"/>
      <c r="C31" s="82"/>
      <c r="D31" s="79" t="s">
        <v>20</v>
      </c>
      <c r="E31" s="67">
        <v>2223.33</v>
      </c>
      <c r="F31" s="68">
        <v>7500</v>
      </c>
      <c r="G31" s="68">
        <v>4800</v>
      </c>
      <c r="H31" s="68">
        <v>4821.25</v>
      </c>
      <c r="I31" s="94">
        <v>4945.09</v>
      </c>
    </row>
    <row r="32" spans="1:9" ht="25.5" x14ac:dyDescent="0.25">
      <c r="A32" s="77">
        <v>4</v>
      </c>
      <c r="B32" s="81"/>
      <c r="C32" s="82"/>
      <c r="D32" s="79" t="s">
        <v>11</v>
      </c>
      <c r="E32" s="67">
        <f>SUM(E33)</f>
        <v>286.08999999999997</v>
      </c>
      <c r="F32" s="67">
        <f>SUM(F33)</f>
        <v>1500</v>
      </c>
      <c r="G32" s="68">
        <f>SUM(G33)</f>
        <v>1050</v>
      </c>
      <c r="H32" s="68">
        <f>SUM(H33)</f>
        <v>1116.5</v>
      </c>
      <c r="I32" s="68">
        <f>SUM(I33)</f>
        <v>1081.73</v>
      </c>
    </row>
    <row r="33" spans="1:9" ht="25.5" x14ac:dyDescent="0.25">
      <c r="A33" s="80">
        <v>42</v>
      </c>
      <c r="B33" s="81"/>
      <c r="C33" s="82"/>
      <c r="D33" s="79" t="s">
        <v>27</v>
      </c>
      <c r="E33" s="67">
        <v>286.08999999999997</v>
      </c>
      <c r="F33" s="68">
        <v>1500</v>
      </c>
      <c r="G33" s="68">
        <v>1050</v>
      </c>
      <c r="H33" s="68">
        <v>1116.5</v>
      </c>
      <c r="I33" s="94">
        <v>1081.73</v>
      </c>
    </row>
    <row r="34" spans="1:9" x14ac:dyDescent="0.25">
      <c r="A34" s="133" t="s">
        <v>113</v>
      </c>
      <c r="B34" s="134"/>
      <c r="C34" s="135"/>
      <c r="D34" s="76" t="s">
        <v>114</v>
      </c>
      <c r="E34" s="67">
        <f>SUM(E35,E37)</f>
        <v>892.05</v>
      </c>
      <c r="F34" s="67">
        <f>SUM(F35,F37)</f>
        <v>1418.55</v>
      </c>
      <c r="G34" s="67">
        <f t="shared" ref="G34:I34" si="9">SUM(G35,G37)</f>
        <v>100</v>
      </c>
      <c r="H34" s="67">
        <f t="shared" si="9"/>
        <v>101.5</v>
      </c>
      <c r="I34" s="67">
        <f t="shared" si="9"/>
        <v>103.02</v>
      </c>
    </row>
    <row r="35" spans="1:9" x14ac:dyDescent="0.25">
      <c r="A35" s="77">
        <v>3</v>
      </c>
      <c r="B35" s="81"/>
      <c r="C35" s="82"/>
      <c r="D35" s="79" t="s">
        <v>9</v>
      </c>
      <c r="E35" s="67">
        <f>SUM(E36)</f>
        <v>0</v>
      </c>
      <c r="F35" s="67">
        <f>SUM(F36)</f>
        <v>100</v>
      </c>
      <c r="G35" s="67">
        <f>SUM(G36)</f>
        <v>100</v>
      </c>
      <c r="H35" s="67">
        <f>SUM(H36)</f>
        <v>101.5</v>
      </c>
      <c r="I35" s="67">
        <f>SUM(I36)</f>
        <v>103.02</v>
      </c>
    </row>
    <row r="36" spans="1:9" x14ac:dyDescent="0.25">
      <c r="A36" s="80">
        <v>32</v>
      </c>
      <c r="B36" s="81"/>
      <c r="C36" s="82"/>
      <c r="D36" s="79" t="s">
        <v>20</v>
      </c>
      <c r="E36" s="67">
        <v>0</v>
      </c>
      <c r="F36" s="68">
        <v>100</v>
      </c>
      <c r="G36" s="68">
        <v>100</v>
      </c>
      <c r="H36" s="68">
        <v>101.5</v>
      </c>
      <c r="I36" s="94">
        <v>103.02</v>
      </c>
    </row>
    <row r="37" spans="1:9" ht="25.5" x14ac:dyDescent="0.25">
      <c r="A37" s="77">
        <v>4</v>
      </c>
      <c r="B37" s="81"/>
      <c r="C37" s="82"/>
      <c r="D37" s="79" t="s">
        <v>11</v>
      </c>
      <c r="E37" s="67">
        <f>SUM(E38)</f>
        <v>892.05</v>
      </c>
      <c r="F37" s="67">
        <f>SUM(F38)</f>
        <v>1318.55</v>
      </c>
      <c r="G37" s="68">
        <f>SUM(G38)</f>
        <v>0</v>
      </c>
      <c r="H37" s="68">
        <f t="shared" ref="H37:I37" si="10">SUM(H38)</f>
        <v>0</v>
      </c>
      <c r="I37" s="68">
        <f t="shared" si="10"/>
        <v>0</v>
      </c>
    </row>
    <row r="38" spans="1:9" ht="25.5" x14ac:dyDescent="0.25">
      <c r="A38" s="80">
        <v>42</v>
      </c>
      <c r="B38" s="81"/>
      <c r="C38" s="82"/>
      <c r="D38" s="79" t="s">
        <v>27</v>
      </c>
      <c r="E38" s="67">
        <v>892.05</v>
      </c>
      <c r="F38" s="68">
        <v>1318.55</v>
      </c>
      <c r="G38" s="68">
        <v>0</v>
      </c>
      <c r="H38" s="68">
        <v>0</v>
      </c>
      <c r="I38" s="94">
        <v>0</v>
      </c>
    </row>
    <row r="39" spans="1:9" x14ac:dyDescent="0.25">
      <c r="A39" s="133" t="s">
        <v>115</v>
      </c>
      <c r="B39" s="134"/>
      <c r="C39" s="135"/>
      <c r="D39" s="76" t="s">
        <v>116</v>
      </c>
      <c r="E39" s="67">
        <f>SUM(E40,E43)</f>
        <v>13578.18</v>
      </c>
      <c r="F39" s="67">
        <f>SUM(F40,F43)</f>
        <v>24183.4</v>
      </c>
      <c r="G39" s="67">
        <f>SUM(G40,G43)</f>
        <v>6200</v>
      </c>
      <c r="H39" s="67">
        <f>SUM(H40,H43)</f>
        <v>6293</v>
      </c>
      <c r="I39" s="67">
        <f>SUM(I40,I43)</f>
        <v>6387.39</v>
      </c>
    </row>
    <row r="40" spans="1:9" x14ac:dyDescent="0.25">
      <c r="A40" s="77">
        <v>3</v>
      </c>
      <c r="B40" s="81"/>
      <c r="C40" s="82"/>
      <c r="D40" s="79" t="s">
        <v>9</v>
      </c>
      <c r="E40" s="67">
        <f>SUM(E41:E42)</f>
        <v>5375.88</v>
      </c>
      <c r="F40" s="67">
        <f>SUM(F41:F42)</f>
        <v>12897.22</v>
      </c>
      <c r="G40" s="67">
        <f>SUM(G41:G42)</f>
        <v>4700</v>
      </c>
      <c r="H40" s="67">
        <f>SUM(H41:H42)</f>
        <v>4770.5</v>
      </c>
      <c r="I40" s="67">
        <f>SUM(I41:I42)</f>
        <v>4842.0600000000004</v>
      </c>
    </row>
    <row r="41" spans="1:9" x14ac:dyDescent="0.25">
      <c r="A41" s="80">
        <v>31</v>
      </c>
      <c r="B41" s="81"/>
      <c r="C41" s="82"/>
      <c r="D41" s="79" t="s">
        <v>10</v>
      </c>
      <c r="E41" s="67">
        <v>0</v>
      </c>
      <c r="F41" s="68">
        <v>2320</v>
      </c>
      <c r="G41" s="68">
        <v>100</v>
      </c>
      <c r="H41" s="68">
        <v>101.5</v>
      </c>
      <c r="I41" s="94">
        <v>103.02</v>
      </c>
    </row>
    <row r="42" spans="1:9" x14ac:dyDescent="0.25">
      <c r="A42" s="80">
        <v>32</v>
      </c>
      <c r="B42" s="81"/>
      <c r="C42" s="82"/>
      <c r="D42" s="79" t="s">
        <v>20</v>
      </c>
      <c r="E42" s="67">
        <v>5375.88</v>
      </c>
      <c r="F42" s="68">
        <v>10577.22</v>
      </c>
      <c r="G42" s="68">
        <v>4600</v>
      </c>
      <c r="H42" s="68">
        <v>4669</v>
      </c>
      <c r="I42" s="94">
        <v>4739.04</v>
      </c>
    </row>
    <row r="43" spans="1:9" ht="25.5" x14ac:dyDescent="0.25">
      <c r="A43" s="77">
        <v>4</v>
      </c>
      <c r="B43" s="81"/>
      <c r="C43" s="82"/>
      <c r="D43" s="79" t="s">
        <v>11</v>
      </c>
      <c r="E43" s="67">
        <f>SUM(E44)</f>
        <v>8202.2999999999993</v>
      </c>
      <c r="F43" s="67">
        <f>SUM(F44)</f>
        <v>11286.18</v>
      </c>
      <c r="G43" s="67">
        <f>SUM(G44)</f>
        <v>1500</v>
      </c>
      <c r="H43" s="67">
        <f>SUM(H44)</f>
        <v>1522.5</v>
      </c>
      <c r="I43" s="67">
        <f>SUM(I44)</f>
        <v>1545.33</v>
      </c>
    </row>
    <row r="44" spans="1:9" ht="25.5" x14ac:dyDescent="0.25">
      <c r="A44" s="80">
        <v>42</v>
      </c>
      <c r="B44" s="81"/>
      <c r="C44" s="82"/>
      <c r="D44" s="79" t="s">
        <v>27</v>
      </c>
      <c r="E44" s="67">
        <v>8202.2999999999993</v>
      </c>
      <c r="F44" s="68">
        <v>11286.18</v>
      </c>
      <c r="G44" s="68">
        <v>1500</v>
      </c>
      <c r="H44" s="68">
        <v>1522.5</v>
      </c>
      <c r="I44" s="94">
        <v>1545.33</v>
      </c>
    </row>
    <row r="45" spans="1:9" x14ac:dyDescent="0.25">
      <c r="A45" s="133" t="s">
        <v>105</v>
      </c>
      <c r="B45" s="134"/>
      <c r="C45" s="135"/>
      <c r="D45" s="76" t="s">
        <v>106</v>
      </c>
      <c r="E45" s="67">
        <f>SUM(E46,E49)</f>
        <v>12215.9</v>
      </c>
      <c r="F45" s="67">
        <f>SUM(F46,F49)</f>
        <v>14362.61</v>
      </c>
      <c r="G45" s="67">
        <f>SUM(G46,G49)</f>
        <v>34650</v>
      </c>
      <c r="H45" s="67">
        <f>SUM(H46,H49)</f>
        <v>35169.75</v>
      </c>
      <c r="I45" s="67">
        <f>SUM(I46,I49)</f>
        <v>35697.29</v>
      </c>
    </row>
    <row r="46" spans="1:9" x14ac:dyDescent="0.25">
      <c r="A46" s="77">
        <v>3</v>
      </c>
      <c r="B46" s="81"/>
      <c r="C46" s="82"/>
      <c r="D46" s="79" t="s">
        <v>9</v>
      </c>
      <c r="E46" s="67">
        <f>SUM(E47:E48)</f>
        <v>11425.9</v>
      </c>
      <c r="F46" s="67">
        <f>SUM(F47:F48)</f>
        <v>13190.94</v>
      </c>
      <c r="G46" s="67">
        <f>SUM(G47:G48)</f>
        <v>34450</v>
      </c>
      <c r="H46" s="67">
        <f>SUM(H47:H48)</f>
        <v>34966.75</v>
      </c>
      <c r="I46" s="67">
        <f>SUM(I47:I48)</f>
        <v>35491.25</v>
      </c>
    </row>
    <row r="47" spans="1:9" x14ac:dyDescent="0.25">
      <c r="A47" s="80">
        <v>31</v>
      </c>
      <c r="B47" s="81"/>
      <c r="C47" s="82"/>
      <c r="D47" s="79" t="s">
        <v>10</v>
      </c>
      <c r="E47" s="67">
        <v>0</v>
      </c>
      <c r="F47" s="68">
        <v>100</v>
      </c>
      <c r="G47" s="68">
        <v>100</v>
      </c>
      <c r="H47" s="68">
        <v>101.5</v>
      </c>
      <c r="I47" s="94">
        <v>103.02</v>
      </c>
    </row>
    <row r="48" spans="1:9" x14ac:dyDescent="0.25">
      <c r="A48" s="80">
        <v>32</v>
      </c>
      <c r="B48" s="81"/>
      <c r="C48" s="82"/>
      <c r="D48" s="79" t="s">
        <v>20</v>
      </c>
      <c r="E48" s="67">
        <v>11425.9</v>
      </c>
      <c r="F48" s="68">
        <v>13090.94</v>
      </c>
      <c r="G48" s="68">
        <v>34350</v>
      </c>
      <c r="H48" s="68">
        <v>34865.25</v>
      </c>
      <c r="I48" s="94">
        <v>35388.230000000003</v>
      </c>
    </row>
    <row r="49" spans="1:9" ht="25.5" x14ac:dyDescent="0.25">
      <c r="A49" s="77">
        <v>4</v>
      </c>
      <c r="B49" s="81"/>
      <c r="C49" s="82"/>
      <c r="D49" s="79" t="s">
        <v>11</v>
      </c>
      <c r="E49" s="67">
        <f>SUM(E50)</f>
        <v>790</v>
      </c>
      <c r="F49" s="67">
        <f>SUM(F50)</f>
        <v>1171.67</v>
      </c>
      <c r="G49" s="67">
        <f>SUM(G50)</f>
        <v>200</v>
      </c>
      <c r="H49" s="67">
        <f>SUM(H50)</f>
        <v>203</v>
      </c>
      <c r="I49" s="67">
        <f>SUM(I50)</f>
        <v>206.04</v>
      </c>
    </row>
    <row r="50" spans="1:9" ht="25.5" x14ac:dyDescent="0.25">
      <c r="A50" s="80">
        <v>42</v>
      </c>
      <c r="B50" s="81"/>
      <c r="C50" s="82"/>
      <c r="D50" s="79" t="s">
        <v>27</v>
      </c>
      <c r="E50" s="67">
        <v>790</v>
      </c>
      <c r="F50" s="68">
        <v>1171.67</v>
      </c>
      <c r="G50" s="98">
        <v>200</v>
      </c>
      <c r="H50" s="68">
        <v>203</v>
      </c>
      <c r="I50" s="94">
        <v>206.04</v>
      </c>
    </row>
    <row r="51" spans="1:9" x14ac:dyDescent="0.25">
      <c r="A51" s="133" t="s">
        <v>117</v>
      </c>
      <c r="B51" s="134"/>
      <c r="C51" s="135"/>
      <c r="D51" s="76" t="s">
        <v>118</v>
      </c>
      <c r="E51" s="67">
        <f>SUM(E52,E54)</f>
        <v>460</v>
      </c>
      <c r="F51" s="67">
        <f>SUM(F52,F54)</f>
        <v>66</v>
      </c>
      <c r="G51" s="67">
        <f t="shared" ref="G51:I51" si="11">SUM(G52,G54)</f>
        <v>66</v>
      </c>
      <c r="H51" s="67">
        <f t="shared" si="11"/>
        <v>66.989999999999995</v>
      </c>
      <c r="I51" s="67">
        <f t="shared" si="11"/>
        <v>67.989999999999995</v>
      </c>
    </row>
    <row r="52" spans="1:9" x14ac:dyDescent="0.25">
      <c r="A52" s="77">
        <v>3</v>
      </c>
      <c r="B52" s="81"/>
      <c r="C52" s="82"/>
      <c r="D52" s="79" t="s">
        <v>9</v>
      </c>
      <c r="E52" s="67">
        <f>SUM(E53)</f>
        <v>0</v>
      </c>
      <c r="F52" s="67">
        <f>SUM(F53)</f>
        <v>66</v>
      </c>
      <c r="G52" s="67">
        <f t="shared" ref="G52:I52" si="12">SUM(G53)</f>
        <v>66</v>
      </c>
      <c r="H52" s="67">
        <f t="shared" si="12"/>
        <v>66.989999999999995</v>
      </c>
      <c r="I52" s="67">
        <f t="shared" si="12"/>
        <v>67.989999999999995</v>
      </c>
    </row>
    <row r="53" spans="1:9" x14ac:dyDescent="0.25">
      <c r="A53" s="80">
        <v>32</v>
      </c>
      <c r="B53" s="81"/>
      <c r="C53" s="82"/>
      <c r="D53" s="79" t="s">
        <v>20</v>
      </c>
      <c r="E53" s="67">
        <v>0</v>
      </c>
      <c r="F53" s="68">
        <v>66</v>
      </c>
      <c r="G53" s="68">
        <v>66</v>
      </c>
      <c r="H53" s="68">
        <v>66.989999999999995</v>
      </c>
      <c r="I53" s="94">
        <v>67.989999999999995</v>
      </c>
    </row>
    <row r="54" spans="1:9" ht="25.5" x14ac:dyDescent="0.25">
      <c r="A54" s="86">
        <v>4</v>
      </c>
      <c r="B54" s="90"/>
      <c r="C54" s="91"/>
      <c r="D54" s="88" t="s">
        <v>11</v>
      </c>
      <c r="E54" s="67">
        <f>SUM(E55)</f>
        <v>460</v>
      </c>
      <c r="F54" s="67">
        <f>SUM(F55)</f>
        <v>0</v>
      </c>
      <c r="G54" s="67">
        <f t="shared" ref="G54:I54" si="13">SUM(G55)</f>
        <v>0</v>
      </c>
      <c r="H54" s="67">
        <f t="shared" si="13"/>
        <v>0</v>
      </c>
      <c r="I54" s="67">
        <f t="shared" si="13"/>
        <v>0</v>
      </c>
    </row>
    <row r="55" spans="1:9" ht="25.5" x14ac:dyDescent="0.25">
      <c r="A55" s="95">
        <v>42</v>
      </c>
      <c r="B55" s="90"/>
      <c r="C55" s="91"/>
      <c r="D55" s="88" t="s">
        <v>27</v>
      </c>
      <c r="E55" s="67">
        <v>460</v>
      </c>
      <c r="F55" s="68">
        <v>0</v>
      </c>
      <c r="G55" s="68">
        <v>0</v>
      </c>
      <c r="H55" s="68">
        <v>0</v>
      </c>
      <c r="I55" s="94">
        <v>0</v>
      </c>
    </row>
    <row r="56" spans="1:9" x14ac:dyDescent="0.25">
      <c r="A56" s="137" t="s">
        <v>120</v>
      </c>
      <c r="B56" s="131"/>
      <c r="C56" s="132"/>
      <c r="D56" s="75" t="s">
        <v>119</v>
      </c>
      <c r="E56" s="66">
        <f>SUM(E57,E60,E63)</f>
        <v>1291.9499999999998</v>
      </c>
      <c r="F56" s="66">
        <f>SUM(F57,F60,F63)</f>
        <v>0</v>
      </c>
      <c r="G56" s="66">
        <f t="shared" ref="G56:I56" si="14">SUM(G57,G60,G63)</f>
        <v>0</v>
      </c>
      <c r="H56" s="66">
        <f t="shared" si="14"/>
        <v>0</v>
      </c>
      <c r="I56" s="66">
        <f t="shared" si="14"/>
        <v>0</v>
      </c>
    </row>
    <row r="57" spans="1:9" x14ac:dyDescent="0.25">
      <c r="A57" s="133" t="s">
        <v>121</v>
      </c>
      <c r="B57" s="134"/>
      <c r="C57" s="135"/>
      <c r="D57" s="76" t="s">
        <v>122</v>
      </c>
      <c r="E57" s="67">
        <f>SUM(E58)</f>
        <v>383.64</v>
      </c>
      <c r="F57" s="67">
        <f>SUM(F58)</f>
        <v>0</v>
      </c>
      <c r="G57" s="67">
        <f t="shared" ref="G57:I57" si="15">SUM(G58)</f>
        <v>0</v>
      </c>
      <c r="H57" s="67">
        <f t="shared" si="15"/>
        <v>0</v>
      </c>
      <c r="I57" s="67">
        <f t="shared" si="15"/>
        <v>0</v>
      </c>
    </row>
    <row r="58" spans="1:9" x14ac:dyDescent="0.25">
      <c r="A58" s="77">
        <v>3</v>
      </c>
      <c r="B58" s="81"/>
      <c r="C58" s="82"/>
      <c r="D58" s="79" t="s">
        <v>9</v>
      </c>
      <c r="E58" s="67">
        <f>SUM(E59)</f>
        <v>383.64</v>
      </c>
      <c r="F58" s="67">
        <f>SUM(F59)</f>
        <v>0</v>
      </c>
      <c r="G58" s="67">
        <f t="shared" ref="G58:I58" si="16">SUM(G59)</f>
        <v>0</v>
      </c>
      <c r="H58" s="67">
        <f t="shared" si="16"/>
        <v>0</v>
      </c>
      <c r="I58" s="67">
        <f t="shared" si="16"/>
        <v>0</v>
      </c>
    </row>
    <row r="59" spans="1:9" x14ac:dyDescent="0.25">
      <c r="A59" s="80">
        <v>32</v>
      </c>
      <c r="B59" s="81"/>
      <c r="C59" s="82"/>
      <c r="D59" s="79" t="s">
        <v>20</v>
      </c>
      <c r="E59" s="67">
        <v>383.64</v>
      </c>
      <c r="F59" s="68">
        <v>0</v>
      </c>
      <c r="G59" s="68">
        <v>0</v>
      </c>
      <c r="H59" s="68">
        <v>0</v>
      </c>
      <c r="I59" s="94">
        <v>0</v>
      </c>
    </row>
    <row r="60" spans="1:9" x14ac:dyDescent="0.25">
      <c r="A60" s="133" t="s">
        <v>105</v>
      </c>
      <c r="B60" s="134"/>
      <c r="C60" s="135"/>
      <c r="D60" s="76" t="s">
        <v>106</v>
      </c>
      <c r="E60" s="67">
        <f>SUM(E61)</f>
        <v>61.51</v>
      </c>
      <c r="F60" s="67">
        <f>SUM(F61)</f>
        <v>0</v>
      </c>
      <c r="G60" s="67">
        <f t="shared" ref="G60:I60" si="17">SUM(G61)</f>
        <v>0</v>
      </c>
      <c r="H60" s="67">
        <f t="shared" si="17"/>
        <v>0</v>
      </c>
      <c r="I60" s="67">
        <f t="shared" si="17"/>
        <v>0</v>
      </c>
    </row>
    <row r="61" spans="1:9" x14ac:dyDescent="0.25">
      <c r="A61" s="77">
        <v>3</v>
      </c>
      <c r="B61" s="81"/>
      <c r="C61" s="82"/>
      <c r="D61" s="79" t="s">
        <v>9</v>
      </c>
      <c r="E61" s="67">
        <f>SUM(E62)</f>
        <v>61.51</v>
      </c>
      <c r="F61" s="67">
        <f>SUM(F62)</f>
        <v>0</v>
      </c>
      <c r="G61" s="67">
        <f t="shared" ref="G61:I61" si="18">SUM(G62)</f>
        <v>0</v>
      </c>
      <c r="H61" s="67">
        <f t="shared" si="18"/>
        <v>0</v>
      </c>
      <c r="I61" s="67">
        <f t="shared" si="18"/>
        <v>0</v>
      </c>
    </row>
    <row r="62" spans="1:9" x14ac:dyDescent="0.25">
      <c r="A62" s="80">
        <v>32</v>
      </c>
      <c r="B62" s="81"/>
      <c r="C62" s="82"/>
      <c r="D62" s="79" t="s">
        <v>20</v>
      </c>
      <c r="E62" s="67">
        <v>61.51</v>
      </c>
      <c r="F62" s="68">
        <v>0</v>
      </c>
      <c r="G62" s="68">
        <v>0</v>
      </c>
      <c r="H62" s="68">
        <v>0</v>
      </c>
      <c r="I62" s="94">
        <v>0</v>
      </c>
    </row>
    <row r="63" spans="1:9" x14ac:dyDescent="0.25">
      <c r="A63" s="133" t="s">
        <v>123</v>
      </c>
      <c r="B63" s="134"/>
      <c r="C63" s="135"/>
      <c r="D63" s="76" t="s">
        <v>124</v>
      </c>
      <c r="E63" s="67">
        <f>SUM(E64)</f>
        <v>846.8</v>
      </c>
      <c r="F63" s="67">
        <f>SUM(F64)</f>
        <v>0</v>
      </c>
      <c r="G63" s="67">
        <f t="shared" ref="G63:I63" si="19">SUM(G64)</f>
        <v>0</v>
      </c>
      <c r="H63" s="67">
        <f t="shared" si="19"/>
        <v>0</v>
      </c>
      <c r="I63" s="67">
        <f t="shared" si="19"/>
        <v>0</v>
      </c>
    </row>
    <row r="64" spans="1:9" x14ac:dyDescent="0.25">
      <c r="A64" s="77">
        <v>3</v>
      </c>
      <c r="B64" s="81"/>
      <c r="C64" s="82"/>
      <c r="D64" s="79" t="s">
        <v>9</v>
      </c>
      <c r="E64" s="67">
        <f>SUM(E65)</f>
        <v>846.8</v>
      </c>
      <c r="F64" s="67">
        <f>SUM(F65)</f>
        <v>0</v>
      </c>
      <c r="G64" s="67">
        <f t="shared" ref="G64:I64" si="20">SUM(G65)</f>
        <v>0</v>
      </c>
      <c r="H64" s="67">
        <f t="shared" si="20"/>
        <v>0</v>
      </c>
      <c r="I64" s="67">
        <f t="shared" si="20"/>
        <v>0</v>
      </c>
    </row>
    <row r="65" spans="1:9" x14ac:dyDescent="0.25">
      <c r="A65" s="80">
        <v>32</v>
      </c>
      <c r="B65" s="81"/>
      <c r="C65" s="82"/>
      <c r="D65" s="79" t="s">
        <v>20</v>
      </c>
      <c r="E65" s="67">
        <v>846.8</v>
      </c>
      <c r="F65" s="68">
        <v>0</v>
      </c>
      <c r="G65" s="68">
        <v>0</v>
      </c>
      <c r="H65" s="68">
        <v>0</v>
      </c>
      <c r="I65" s="94">
        <v>0</v>
      </c>
    </row>
    <row r="66" spans="1:9" x14ac:dyDescent="0.25">
      <c r="A66" s="137" t="s">
        <v>143</v>
      </c>
      <c r="B66" s="131"/>
      <c r="C66" s="132"/>
      <c r="D66" s="92" t="s">
        <v>144</v>
      </c>
      <c r="E66" s="66">
        <f t="shared" ref="E66:F68" si="21">SUM(E67)</f>
        <v>1668.3</v>
      </c>
      <c r="F66" s="66">
        <f t="shared" si="21"/>
        <v>0</v>
      </c>
      <c r="G66" s="66">
        <f t="shared" ref="G66:I66" si="22">SUM(G67)</f>
        <v>0</v>
      </c>
      <c r="H66" s="66">
        <f t="shared" si="22"/>
        <v>0</v>
      </c>
      <c r="I66" s="66">
        <f t="shared" si="22"/>
        <v>0</v>
      </c>
    </row>
    <row r="67" spans="1:9" x14ac:dyDescent="0.25">
      <c r="A67" s="133" t="s">
        <v>129</v>
      </c>
      <c r="B67" s="134"/>
      <c r="C67" s="135"/>
      <c r="D67" s="93" t="s">
        <v>130</v>
      </c>
      <c r="E67" s="67">
        <f t="shared" si="21"/>
        <v>1668.3</v>
      </c>
      <c r="F67" s="67">
        <f t="shared" si="21"/>
        <v>0</v>
      </c>
      <c r="G67" s="67">
        <f>SUM(G68)</f>
        <v>0</v>
      </c>
      <c r="H67" s="67">
        <f>SUM(H68)</f>
        <v>0</v>
      </c>
      <c r="I67" s="67">
        <f>SUM(I68)</f>
        <v>0</v>
      </c>
    </row>
    <row r="68" spans="1:9" x14ac:dyDescent="0.25">
      <c r="A68" s="86">
        <v>3</v>
      </c>
      <c r="B68" s="90"/>
      <c r="C68" s="91"/>
      <c r="D68" s="88" t="s">
        <v>9</v>
      </c>
      <c r="E68" s="67">
        <f t="shared" si="21"/>
        <v>1668.3</v>
      </c>
      <c r="F68" s="67">
        <f t="shared" si="21"/>
        <v>0</v>
      </c>
      <c r="G68" s="67">
        <f t="shared" ref="G68:I68" si="23">SUM(G69)</f>
        <v>0</v>
      </c>
      <c r="H68" s="67">
        <f t="shared" si="23"/>
        <v>0</v>
      </c>
      <c r="I68" s="67">
        <f t="shared" si="23"/>
        <v>0</v>
      </c>
    </row>
    <row r="69" spans="1:9" x14ac:dyDescent="0.25">
      <c r="A69" s="89">
        <v>32</v>
      </c>
      <c r="B69" s="90"/>
      <c r="C69" s="91"/>
      <c r="D69" s="88" t="s">
        <v>20</v>
      </c>
      <c r="E69" s="67">
        <v>1668.3</v>
      </c>
      <c r="F69" s="68">
        <v>0</v>
      </c>
      <c r="G69" s="68">
        <v>0</v>
      </c>
      <c r="H69" s="68">
        <v>0</v>
      </c>
      <c r="I69" s="94">
        <v>0</v>
      </c>
    </row>
    <row r="70" spans="1:9" x14ac:dyDescent="0.25">
      <c r="A70" s="137" t="s">
        <v>145</v>
      </c>
      <c r="B70" s="131"/>
      <c r="C70" s="132"/>
      <c r="D70" s="92" t="s">
        <v>146</v>
      </c>
      <c r="E70" s="66">
        <f t="shared" ref="E70:F72" si="24">SUM(E71)</f>
        <v>700</v>
      </c>
      <c r="F70" s="66">
        <f t="shared" si="24"/>
        <v>0</v>
      </c>
      <c r="G70" s="66">
        <f t="shared" ref="G70:I70" si="25">SUM(G71)</f>
        <v>0</v>
      </c>
      <c r="H70" s="66">
        <f t="shared" si="25"/>
        <v>0</v>
      </c>
      <c r="I70" s="66">
        <f t="shared" si="25"/>
        <v>0</v>
      </c>
    </row>
    <row r="71" spans="1:9" x14ac:dyDescent="0.25">
      <c r="A71" s="133" t="s">
        <v>129</v>
      </c>
      <c r="B71" s="134"/>
      <c r="C71" s="135"/>
      <c r="D71" s="93" t="s">
        <v>130</v>
      </c>
      <c r="E71" s="67">
        <f t="shared" si="24"/>
        <v>700</v>
      </c>
      <c r="F71" s="67">
        <f t="shared" si="24"/>
        <v>0</v>
      </c>
      <c r="G71" s="67">
        <f t="shared" ref="G71:I71" si="26">SUM(G72)</f>
        <v>0</v>
      </c>
      <c r="H71" s="67">
        <f t="shared" si="26"/>
        <v>0</v>
      </c>
      <c r="I71" s="67">
        <f t="shared" si="26"/>
        <v>0</v>
      </c>
    </row>
    <row r="72" spans="1:9" x14ac:dyDescent="0.25">
      <c r="A72" s="86">
        <v>3</v>
      </c>
      <c r="B72" s="90"/>
      <c r="C72" s="91"/>
      <c r="D72" s="88" t="s">
        <v>9</v>
      </c>
      <c r="E72" s="67">
        <f t="shared" si="24"/>
        <v>700</v>
      </c>
      <c r="F72" s="67">
        <f t="shared" si="24"/>
        <v>0</v>
      </c>
      <c r="G72" s="67">
        <f t="shared" ref="G72:I72" si="27">SUM(G73)</f>
        <v>0</v>
      </c>
      <c r="H72" s="67">
        <f t="shared" si="27"/>
        <v>0</v>
      </c>
      <c r="I72" s="67">
        <f t="shared" si="27"/>
        <v>0</v>
      </c>
    </row>
    <row r="73" spans="1:9" x14ac:dyDescent="0.25">
      <c r="A73" s="89">
        <v>32</v>
      </c>
      <c r="B73" s="90"/>
      <c r="C73" s="91"/>
      <c r="D73" s="88" t="s">
        <v>20</v>
      </c>
      <c r="E73" s="67">
        <v>700</v>
      </c>
      <c r="F73" s="68">
        <v>0</v>
      </c>
      <c r="G73" s="68">
        <v>0</v>
      </c>
      <c r="H73" s="68">
        <v>0</v>
      </c>
      <c r="I73" s="94">
        <v>0</v>
      </c>
    </row>
    <row r="74" spans="1:9" ht="27" customHeight="1" x14ac:dyDescent="0.25">
      <c r="A74" s="137" t="s">
        <v>147</v>
      </c>
      <c r="B74" s="131"/>
      <c r="C74" s="132"/>
      <c r="D74" s="92" t="s">
        <v>148</v>
      </c>
      <c r="E74" s="66">
        <f t="shared" ref="E74:F76" si="28">SUM(E75)</f>
        <v>677.98</v>
      </c>
      <c r="F74" s="66">
        <f t="shared" si="28"/>
        <v>0</v>
      </c>
      <c r="G74" s="66">
        <f t="shared" ref="G74:I74" si="29">SUM(G75)</f>
        <v>0</v>
      </c>
      <c r="H74" s="66">
        <f t="shared" si="29"/>
        <v>0</v>
      </c>
      <c r="I74" s="66">
        <f t="shared" si="29"/>
        <v>0</v>
      </c>
    </row>
    <row r="75" spans="1:9" x14ac:dyDescent="0.25">
      <c r="A75" s="133" t="s">
        <v>129</v>
      </c>
      <c r="B75" s="134"/>
      <c r="C75" s="135"/>
      <c r="D75" s="93" t="s">
        <v>130</v>
      </c>
      <c r="E75" s="67">
        <f t="shared" si="28"/>
        <v>677.98</v>
      </c>
      <c r="F75" s="67">
        <f t="shared" si="28"/>
        <v>0</v>
      </c>
      <c r="G75" s="67">
        <f t="shared" ref="G75:H75" si="30">SUM(G76)</f>
        <v>0</v>
      </c>
      <c r="H75" s="67">
        <f t="shared" si="30"/>
        <v>0</v>
      </c>
      <c r="I75" s="67">
        <f>SUM(I76)</f>
        <v>0</v>
      </c>
    </row>
    <row r="76" spans="1:9" x14ac:dyDescent="0.25">
      <c r="A76" s="86">
        <v>3</v>
      </c>
      <c r="B76" s="90"/>
      <c r="C76" s="91"/>
      <c r="D76" s="88" t="s">
        <v>9</v>
      </c>
      <c r="E76" s="67">
        <f t="shared" si="28"/>
        <v>677.98</v>
      </c>
      <c r="F76" s="67">
        <f t="shared" si="28"/>
        <v>0</v>
      </c>
      <c r="G76" s="67">
        <f t="shared" ref="G76:H76" si="31">SUM(G77)</f>
        <v>0</v>
      </c>
      <c r="H76" s="67">
        <f t="shared" si="31"/>
        <v>0</v>
      </c>
      <c r="I76" s="67">
        <f>SUM(I77)</f>
        <v>0</v>
      </c>
    </row>
    <row r="77" spans="1:9" x14ac:dyDescent="0.25">
      <c r="A77" s="89">
        <v>38</v>
      </c>
      <c r="B77" s="90"/>
      <c r="C77" s="91"/>
      <c r="D77" s="88" t="s">
        <v>149</v>
      </c>
      <c r="E77" s="67">
        <v>677.98</v>
      </c>
      <c r="F77" s="68">
        <v>0</v>
      </c>
      <c r="G77" s="68">
        <v>0</v>
      </c>
      <c r="H77" s="68">
        <v>0</v>
      </c>
      <c r="I77" s="94">
        <v>0</v>
      </c>
    </row>
    <row r="78" spans="1:9" x14ac:dyDescent="0.25">
      <c r="A78" s="137" t="s">
        <v>125</v>
      </c>
      <c r="B78" s="131"/>
      <c r="C78" s="132"/>
      <c r="D78" s="27" t="s">
        <v>126</v>
      </c>
      <c r="E78" s="66">
        <f>SUM(E79)</f>
        <v>26676.19</v>
      </c>
      <c r="F78" s="68">
        <f>SUM(F79)</f>
        <v>16877.84</v>
      </c>
      <c r="G78" s="68">
        <f t="shared" ref="G78:I78" si="32">SUM(G79)</f>
        <v>17577.84</v>
      </c>
      <c r="H78" s="68">
        <f t="shared" si="32"/>
        <v>17823.84</v>
      </c>
      <c r="I78" s="68">
        <f t="shared" si="32"/>
        <v>18073.53</v>
      </c>
    </row>
    <row r="79" spans="1:9" ht="24.75" customHeight="1" x14ac:dyDescent="0.25">
      <c r="A79" s="137" t="s">
        <v>127</v>
      </c>
      <c r="B79" s="131"/>
      <c r="C79" s="132"/>
      <c r="D79" s="75" t="s">
        <v>128</v>
      </c>
      <c r="E79" s="66">
        <f>SUM(E80,E84,E87,E90)</f>
        <v>26676.19</v>
      </c>
      <c r="F79" s="66">
        <f>SUM(F80,F84,F87,F90)</f>
        <v>16877.84</v>
      </c>
      <c r="G79" s="66">
        <f>SUM(G80,G84,G87,G90)</f>
        <v>17577.84</v>
      </c>
      <c r="H79" s="66">
        <f t="shared" ref="H79:I79" si="33">SUM(H80,H84,H87,H90)</f>
        <v>17823.84</v>
      </c>
      <c r="I79" s="66">
        <f t="shared" si="33"/>
        <v>18073.53</v>
      </c>
    </row>
    <row r="80" spans="1:9" ht="15" customHeight="1" x14ac:dyDescent="0.25">
      <c r="A80" s="133" t="s">
        <v>129</v>
      </c>
      <c r="B80" s="134"/>
      <c r="C80" s="135"/>
      <c r="D80" s="34" t="s">
        <v>130</v>
      </c>
      <c r="E80" s="67">
        <f>SUM(E81)</f>
        <v>6798.17</v>
      </c>
      <c r="F80" s="67">
        <f>SUM(F81)</f>
        <v>1177.8399999999999</v>
      </c>
      <c r="G80" s="67">
        <f>SUM(G81)</f>
        <v>1177.8399999999999</v>
      </c>
      <c r="H80" s="67">
        <f t="shared" ref="H80:I80" si="34">SUM(H81)</f>
        <v>1177.8399999999999</v>
      </c>
      <c r="I80" s="67">
        <f t="shared" si="34"/>
        <v>1177.8399999999999</v>
      </c>
    </row>
    <row r="81" spans="1:9" x14ac:dyDescent="0.25">
      <c r="A81" s="138">
        <v>3</v>
      </c>
      <c r="B81" s="139"/>
      <c r="C81" s="140"/>
      <c r="D81" s="26" t="s">
        <v>9</v>
      </c>
      <c r="E81" s="67">
        <f>SUM(E82:E83)</f>
        <v>6798.17</v>
      </c>
      <c r="F81" s="67">
        <f>SUM(F82:F83)</f>
        <v>1177.8399999999999</v>
      </c>
      <c r="G81" s="67">
        <f>SUM(G82:G83)</f>
        <v>1177.8399999999999</v>
      </c>
      <c r="H81" s="67">
        <f t="shared" ref="H81:I81" si="35">SUM(H82:H83)</f>
        <v>1177.8399999999999</v>
      </c>
      <c r="I81" s="67">
        <f t="shared" si="35"/>
        <v>1177.8399999999999</v>
      </c>
    </row>
    <row r="82" spans="1:9" x14ac:dyDescent="0.25">
      <c r="A82" s="77">
        <v>31</v>
      </c>
      <c r="B82" s="78"/>
      <c r="C82" s="79"/>
      <c r="D82" s="79" t="s">
        <v>10</v>
      </c>
      <c r="E82" s="67">
        <v>4031.18</v>
      </c>
      <c r="F82" s="68">
        <v>700</v>
      </c>
      <c r="G82" s="68">
        <v>700</v>
      </c>
      <c r="H82" s="68">
        <v>700</v>
      </c>
      <c r="I82" s="94">
        <v>700</v>
      </c>
    </row>
    <row r="83" spans="1:9" x14ac:dyDescent="0.25">
      <c r="A83" s="141">
        <v>32</v>
      </c>
      <c r="B83" s="142"/>
      <c r="C83" s="143"/>
      <c r="D83" s="26" t="s">
        <v>20</v>
      </c>
      <c r="E83" s="67">
        <v>2766.99</v>
      </c>
      <c r="F83" s="68">
        <v>477.84</v>
      </c>
      <c r="G83" s="68">
        <v>477.84</v>
      </c>
      <c r="H83" s="68">
        <v>477.84</v>
      </c>
      <c r="I83" s="94">
        <v>477.84</v>
      </c>
    </row>
    <row r="84" spans="1:9" ht="15" customHeight="1" x14ac:dyDescent="0.25">
      <c r="A84" s="133" t="s">
        <v>121</v>
      </c>
      <c r="B84" s="134"/>
      <c r="C84" s="135"/>
      <c r="D84" s="93" t="s">
        <v>122</v>
      </c>
      <c r="E84" s="67">
        <f t="shared" ref="E84:G85" si="36">SUM(E85)</f>
        <v>7031.95</v>
      </c>
      <c r="F84" s="67">
        <f t="shared" si="36"/>
        <v>0</v>
      </c>
      <c r="G84" s="67">
        <f t="shared" si="36"/>
        <v>0</v>
      </c>
      <c r="H84" s="67">
        <f t="shared" ref="H84:I84" si="37">SUM(H85)</f>
        <v>0</v>
      </c>
      <c r="I84" s="67">
        <f t="shared" si="37"/>
        <v>0</v>
      </c>
    </row>
    <row r="85" spans="1:9" x14ac:dyDescent="0.25">
      <c r="A85" s="138">
        <v>3</v>
      </c>
      <c r="B85" s="139"/>
      <c r="C85" s="140"/>
      <c r="D85" s="88" t="s">
        <v>9</v>
      </c>
      <c r="E85" s="67">
        <f t="shared" si="36"/>
        <v>7031.95</v>
      </c>
      <c r="F85" s="67">
        <f t="shared" si="36"/>
        <v>0</v>
      </c>
      <c r="G85" s="67">
        <f t="shared" si="36"/>
        <v>0</v>
      </c>
      <c r="H85" s="67">
        <f>SUM(H86)</f>
        <v>0</v>
      </c>
      <c r="I85" s="94"/>
    </row>
    <row r="86" spans="1:9" x14ac:dyDescent="0.25">
      <c r="A86" s="86">
        <v>31</v>
      </c>
      <c r="B86" s="87"/>
      <c r="C86" s="88"/>
      <c r="D86" s="88" t="s">
        <v>10</v>
      </c>
      <c r="E86" s="67">
        <v>7031.95</v>
      </c>
      <c r="F86" s="68">
        <v>0</v>
      </c>
      <c r="G86" s="68">
        <v>0</v>
      </c>
      <c r="H86" s="68">
        <v>0</v>
      </c>
      <c r="I86" s="94">
        <v>0</v>
      </c>
    </row>
    <row r="87" spans="1:9" ht="15" customHeight="1" x14ac:dyDescent="0.25">
      <c r="A87" s="133" t="s">
        <v>123</v>
      </c>
      <c r="B87" s="134"/>
      <c r="C87" s="135"/>
      <c r="D87" s="34" t="s">
        <v>124</v>
      </c>
      <c r="E87" s="67">
        <f>SUM(E88)</f>
        <v>11790.63</v>
      </c>
      <c r="F87" s="67">
        <f>SUM(F88)</f>
        <v>15700</v>
      </c>
      <c r="G87" s="67">
        <f>SUM(G88)</f>
        <v>16400</v>
      </c>
      <c r="H87" s="67">
        <f>SUM(H88)</f>
        <v>16646</v>
      </c>
      <c r="I87" s="67">
        <f>SUM(I88)</f>
        <v>16895.689999999999</v>
      </c>
    </row>
    <row r="88" spans="1:9" x14ac:dyDescent="0.25">
      <c r="A88" s="77">
        <v>3</v>
      </c>
      <c r="B88" s="81"/>
      <c r="C88" s="82"/>
      <c r="D88" s="79" t="s">
        <v>9</v>
      </c>
      <c r="E88" s="67">
        <f>SUM(E89)</f>
        <v>11790.63</v>
      </c>
      <c r="F88" s="67">
        <f>SUM(F89)</f>
        <v>15700</v>
      </c>
      <c r="G88" s="67">
        <f>SUM(G89)</f>
        <v>16400</v>
      </c>
      <c r="H88" s="67">
        <f t="shared" ref="H88:I88" si="38">SUM(H89)</f>
        <v>16646</v>
      </c>
      <c r="I88" s="67">
        <f t="shared" si="38"/>
        <v>16895.689999999999</v>
      </c>
    </row>
    <row r="89" spans="1:9" x14ac:dyDescent="0.25">
      <c r="A89" s="80">
        <v>31</v>
      </c>
      <c r="B89" s="81"/>
      <c r="C89" s="82"/>
      <c r="D89" s="79" t="s">
        <v>10</v>
      </c>
      <c r="E89" s="67">
        <v>11790.63</v>
      </c>
      <c r="F89" s="68">
        <v>15700</v>
      </c>
      <c r="G89" s="68">
        <v>16400</v>
      </c>
      <c r="H89" s="68">
        <v>16646</v>
      </c>
      <c r="I89" s="94">
        <v>16895.689999999999</v>
      </c>
    </row>
    <row r="90" spans="1:9" x14ac:dyDescent="0.25">
      <c r="A90" s="133" t="s">
        <v>105</v>
      </c>
      <c r="B90" s="134"/>
      <c r="C90" s="135"/>
      <c r="D90" s="76" t="s">
        <v>124</v>
      </c>
      <c r="E90" s="67">
        <f t="shared" ref="E90:G91" si="39">SUM(E91)</f>
        <v>1055.44</v>
      </c>
      <c r="F90" s="67">
        <f t="shared" si="39"/>
        <v>0</v>
      </c>
      <c r="G90" s="67">
        <f t="shared" si="39"/>
        <v>0</v>
      </c>
      <c r="H90" s="67">
        <f t="shared" ref="H90:I90" si="40">SUM(H91)</f>
        <v>0</v>
      </c>
      <c r="I90" s="67">
        <f t="shared" si="40"/>
        <v>0</v>
      </c>
    </row>
    <row r="91" spans="1:9" x14ac:dyDescent="0.25">
      <c r="A91" s="77">
        <v>3</v>
      </c>
      <c r="B91" s="81"/>
      <c r="C91" s="82"/>
      <c r="D91" s="79" t="s">
        <v>9</v>
      </c>
      <c r="E91" s="67">
        <f t="shared" si="39"/>
        <v>1055.44</v>
      </c>
      <c r="F91" s="67">
        <f t="shared" si="39"/>
        <v>0</v>
      </c>
      <c r="G91" s="67">
        <f t="shared" si="39"/>
        <v>0</v>
      </c>
      <c r="H91" s="67">
        <f t="shared" ref="H91:I91" si="41">SUM(H92)</f>
        <v>0</v>
      </c>
      <c r="I91" s="67">
        <f t="shared" si="41"/>
        <v>0</v>
      </c>
    </row>
    <row r="92" spans="1:9" x14ac:dyDescent="0.25">
      <c r="A92" s="80">
        <v>31</v>
      </c>
      <c r="B92" s="81"/>
      <c r="C92" s="82"/>
      <c r="D92" s="79" t="s">
        <v>10</v>
      </c>
      <c r="E92" s="67">
        <v>1055.44</v>
      </c>
      <c r="F92" s="68">
        <v>0</v>
      </c>
      <c r="G92" s="68">
        <v>0</v>
      </c>
      <c r="H92" s="68">
        <v>0</v>
      </c>
      <c r="I92" s="94">
        <v>0</v>
      </c>
    </row>
    <row r="93" spans="1:9" x14ac:dyDescent="0.25">
      <c r="A93" s="137" t="s">
        <v>132</v>
      </c>
      <c r="B93" s="131"/>
      <c r="C93" s="132"/>
      <c r="D93" s="75" t="s">
        <v>131</v>
      </c>
      <c r="E93" s="66">
        <f>SUM(E94,E102,E111)</f>
        <v>10697.09</v>
      </c>
      <c r="F93" s="69">
        <f>SUM(F94,F102,F111)</f>
        <v>76477.2</v>
      </c>
      <c r="G93" s="69">
        <f t="shared" ref="G93:I93" si="42">SUM(G94,G102,G111)</f>
        <v>25295.800000000003</v>
      </c>
      <c r="H93" s="69">
        <f t="shared" si="42"/>
        <v>0</v>
      </c>
      <c r="I93" s="69">
        <f t="shared" si="42"/>
        <v>0</v>
      </c>
    </row>
    <row r="94" spans="1:9" ht="24.75" customHeight="1" x14ac:dyDescent="0.25">
      <c r="A94" s="137" t="s">
        <v>134</v>
      </c>
      <c r="B94" s="131"/>
      <c r="C94" s="132"/>
      <c r="D94" s="75" t="s">
        <v>133</v>
      </c>
      <c r="E94" s="66">
        <f>SUM(E95,E99)</f>
        <v>2820.09</v>
      </c>
      <c r="F94" s="66">
        <f>SUM(F95,F99)</f>
        <v>0</v>
      </c>
      <c r="G94" s="66">
        <f t="shared" ref="G94:I94" si="43">SUM(G95,G99)</f>
        <v>0</v>
      </c>
      <c r="H94" s="66">
        <f t="shared" si="43"/>
        <v>0</v>
      </c>
      <c r="I94" s="66">
        <f t="shared" si="43"/>
        <v>0</v>
      </c>
    </row>
    <row r="95" spans="1:9" x14ac:dyDescent="0.25">
      <c r="A95" s="133" t="s">
        <v>123</v>
      </c>
      <c r="B95" s="134"/>
      <c r="C95" s="135"/>
      <c r="D95" s="76" t="s">
        <v>124</v>
      </c>
      <c r="E95" s="67">
        <f>SUM(E96)</f>
        <v>2041.38</v>
      </c>
      <c r="F95" s="67">
        <f>SUM(F96)</f>
        <v>0</v>
      </c>
      <c r="G95" s="67">
        <f t="shared" ref="G95:I95" si="44">SUM(G96)</f>
        <v>0</v>
      </c>
      <c r="H95" s="67">
        <f t="shared" si="44"/>
        <v>0</v>
      </c>
      <c r="I95" s="67">
        <f t="shared" si="44"/>
        <v>0</v>
      </c>
    </row>
    <row r="96" spans="1:9" x14ac:dyDescent="0.25">
      <c r="A96" s="77">
        <v>3</v>
      </c>
      <c r="B96" s="81"/>
      <c r="C96" s="82"/>
      <c r="D96" s="79" t="s">
        <v>9</v>
      </c>
      <c r="E96" s="67">
        <f>SUM(E97:E98)</f>
        <v>2041.38</v>
      </c>
      <c r="F96" s="67">
        <f>SUM(F97:F98)</f>
        <v>0</v>
      </c>
      <c r="G96" s="67">
        <f t="shared" ref="G96:I96" si="45">SUM(G97:G98)</f>
        <v>0</v>
      </c>
      <c r="H96" s="67">
        <f t="shared" si="45"/>
        <v>0</v>
      </c>
      <c r="I96" s="67">
        <f t="shared" si="45"/>
        <v>0</v>
      </c>
    </row>
    <row r="97" spans="1:9" x14ac:dyDescent="0.25">
      <c r="A97" s="80">
        <v>31</v>
      </c>
      <c r="B97" s="81"/>
      <c r="C97" s="82"/>
      <c r="D97" s="79" t="s">
        <v>10</v>
      </c>
      <c r="E97" s="67">
        <v>1400</v>
      </c>
      <c r="F97" s="68">
        <v>0</v>
      </c>
      <c r="G97" s="68">
        <v>0</v>
      </c>
      <c r="H97" s="68">
        <v>0</v>
      </c>
      <c r="I97" s="94">
        <v>0</v>
      </c>
    </row>
    <row r="98" spans="1:9" x14ac:dyDescent="0.25">
      <c r="A98" s="141">
        <v>32</v>
      </c>
      <c r="B98" s="142"/>
      <c r="C98" s="143"/>
      <c r="D98" s="79" t="s">
        <v>20</v>
      </c>
      <c r="E98" s="67">
        <v>641.38</v>
      </c>
      <c r="F98" s="68">
        <v>0</v>
      </c>
      <c r="G98" s="68">
        <v>0</v>
      </c>
      <c r="H98" s="68">
        <v>0</v>
      </c>
      <c r="I98" s="94">
        <v>0</v>
      </c>
    </row>
    <row r="99" spans="1:9" x14ac:dyDescent="0.25">
      <c r="A99" s="133" t="s">
        <v>115</v>
      </c>
      <c r="B99" s="134"/>
      <c r="C99" s="135"/>
      <c r="D99" s="76" t="s">
        <v>116</v>
      </c>
      <c r="E99" s="67">
        <f>SUM(E100)</f>
        <v>778.71</v>
      </c>
      <c r="F99" s="67">
        <f>SUM(F100)</f>
        <v>0</v>
      </c>
      <c r="G99" s="67">
        <f t="shared" ref="G99:I99" si="46">SUM(G100)</f>
        <v>0</v>
      </c>
      <c r="H99" s="67">
        <f t="shared" si="46"/>
        <v>0</v>
      </c>
      <c r="I99" s="67">
        <f t="shared" si="46"/>
        <v>0</v>
      </c>
    </row>
    <row r="100" spans="1:9" x14ac:dyDescent="0.25">
      <c r="A100" s="77">
        <v>3</v>
      </c>
      <c r="B100" s="81"/>
      <c r="C100" s="82"/>
      <c r="D100" s="79" t="s">
        <v>9</v>
      </c>
      <c r="E100" s="67">
        <f>SUM(E101)</f>
        <v>778.71</v>
      </c>
      <c r="F100" s="67">
        <f>SUM(F101)</f>
        <v>0</v>
      </c>
      <c r="G100" s="67">
        <f t="shared" ref="G100:I100" si="47">SUM(G101)</f>
        <v>0</v>
      </c>
      <c r="H100" s="67">
        <f t="shared" si="47"/>
        <v>0</v>
      </c>
      <c r="I100" s="67">
        <f t="shared" si="47"/>
        <v>0</v>
      </c>
    </row>
    <row r="101" spans="1:9" x14ac:dyDescent="0.25">
      <c r="A101" s="141">
        <v>32</v>
      </c>
      <c r="B101" s="142"/>
      <c r="C101" s="143"/>
      <c r="D101" s="79" t="s">
        <v>20</v>
      </c>
      <c r="E101" s="67">
        <v>778.71</v>
      </c>
      <c r="F101" s="68">
        <v>0</v>
      </c>
      <c r="G101" s="68">
        <v>0</v>
      </c>
      <c r="H101" s="68">
        <v>0</v>
      </c>
      <c r="I101" s="94">
        <v>0</v>
      </c>
    </row>
    <row r="102" spans="1:9" x14ac:dyDescent="0.25">
      <c r="A102" s="137" t="s">
        <v>135</v>
      </c>
      <c r="B102" s="131"/>
      <c r="C102" s="132"/>
      <c r="D102" s="75" t="s">
        <v>136</v>
      </c>
      <c r="E102" s="66">
        <f>SUM(E103,E107)</f>
        <v>7877</v>
      </c>
      <c r="F102" s="66">
        <f>SUM(F103,F107)</f>
        <v>65946</v>
      </c>
      <c r="G102" s="66">
        <f>SUM(G103,G107)</f>
        <v>14764.6</v>
      </c>
      <c r="H102" s="66">
        <f>SUM(H103,H107)</f>
        <v>0</v>
      </c>
      <c r="I102" s="66">
        <f>SUM(I103,I107)</f>
        <v>0</v>
      </c>
    </row>
    <row r="103" spans="1:9" x14ac:dyDescent="0.25">
      <c r="A103" s="133" t="s">
        <v>123</v>
      </c>
      <c r="B103" s="134"/>
      <c r="C103" s="135"/>
      <c r="D103" s="76" t="s">
        <v>124</v>
      </c>
      <c r="E103" s="67">
        <f>SUM(E104)</f>
        <v>7877</v>
      </c>
      <c r="F103" s="67">
        <f>SUM(F104)</f>
        <v>14764.6</v>
      </c>
      <c r="G103" s="67">
        <f>SUM(G104)</f>
        <v>14764.6</v>
      </c>
      <c r="H103" s="67">
        <f>SUM(H104)</f>
        <v>0</v>
      </c>
      <c r="I103" s="67">
        <f>SUM(I104)</f>
        <v>0</v>
      </c>
    </row>
    <row r="104" spans="1:9" x14ac:dyDescent="0.25">
      <c r="A104" s="77">
        <v>3</v>
      </c>
      <c r="B104" s="81"/>
      <c r="C104" s="82"/>
      <c r="D104" s="79" t="s">
        <v>9</v>
      </c>
      <c r="E104" s="67">
        <f>SUM(E105:E106)</f>
        <v>7877</v>
      </c>
      <c r="F104" s="67">
        <f>SUM(F105:F106)</f>
        <v>14764.6</v>
      </c>
      <c r="G104" s="67">
        <f>SUM(G105:G106)</f>
        <v>14764.6</v>
      </c>
      <c r="H104" s="67">
        <f>SUM(H105:H106)</f>
        <v>0</v>
      </c>
      <c r="I104" s="67">
        <f>SUM(I105:I106)</f>
        <v>0</v>
      </c>
    </row>
    <row r="105" spans="1:9" x14ac:dyDescent="0.25">
      <c r="A105" s="80">
        <v>31</v>
      </c>
      <c r="B105" s="81"/>
      <c r="C105" s="82"/>
      <c r="D105" s="79" t="s">
        <v>10</v>
      </c>
      <c r="E105" s="67">
        <v>0</v>
      </c>
      <c r="F105" s="68">
        <v>0</v>
      </c>
      <c r="G105" s="68">
        <v>0</v>
      </c>
      <c r="H105" s="68">
        <v>0</v>
      </c>
      <c r="I105" s="94">
        <v>0</v>
      </c>
    </row>
    <row r="106" spans="1:9" x14ac:dyDescent="0.25">
      <c r="A106" s="141">
        <v>32</v>
      </c>
      <c r="B106" s="142"/>
      <c r="C106" s="143"/>
      <c r="D106" s="79" t="s">
        <v>20</v>
      </c>
      <c r="E106" s="67">
        <v>7877</v>
      </c>
      <c r="F106" s="68">
        <v>14764.6</v>
      </c>
      <c r="G106" s="68">
        <v>14764.6</v>
      </c>
      <c r="H106" s="68">
        <v>0</v>
      </c>
      <c r="I106" s="94">
        <v>0</v>
      </c>
    </row>
    <row r="107" spans="1:9" x14ac:dyDescent="0.25">
      <c r="A107" s="133" t="s">
        <v>115</v>
      </c>
      <c r="B107" s="134"/>
      <c r="C107" s="135"/>
      <c r="D107" s="76" t="s">
        <v>116</v>
      </c>
      <c r="E107" s="67">
        <f>SUM(E108)</f>
        <v>0</v>
      </c>
      <c r="F107" s="67">
        <f>SUM(F108)</f>
        <v>51181.4</v>
      </c>
      <c r="G107" s="67">
        <f>SUM(G108)</f>
        <v>0</v>
      </c>
      <c r="H107" s="67">
        <f>SUM(H108)</f>
        <v>0</v>
      </c>
      <c r="I107" s="67">
        <f>SUM(I108)</f>
        <v>0</v>
      </c>
    </row>
    <row r="108" spans="1:9" x14ac:dyDescent="0.25">
      <c r="A108" s="77">
        <v>3</v>
      </c>
      <c r="B108" s="81"/>
      <c r="C108" s="82"/>
      <c r="D108" s="79" t="s">
        <v>9</v>
      </c>
      <c r="E108" s="67">
        <f>SUM(E109)</f>
        <v>0</v>
      </c>
      <c r="F108" s="67">
        <f>SUM(F109:F110)</f>
        <v>51181.4</v>
      </c>
      <c r="G108" s="67">
        <f>SUM(G109:G110)</f>
        <v>0</v>
      </c>
      <c r="H108" s="67">
        <f>SUM(H109:H110)</f>
        <v>0</v>
      </c>
      <c r="I108" s="67">
        <f>SUM(I109:I110)</f>
        <v>0</v>
      </c>
    </row>
    <row r="109" spans="1:9" x14ac:dyDescent="0.25">
      <c r="A109" s="80">
        <v>31</v>
      </c>
      <c r="B109" s="81"/>
      <c r="C109" s="82"/>
      <c r="D109" s="79" t="s">
        <v>10</v>
      </c>
      <c r="E109" s="67">
        <v>0</v>
      </c>
      <c r="F109" s="68">
        <v>0</v>
      </c>
      <c r="G109" s="68">
        <v>0</v>
      </c>
      <c r="H109" s="68">
        <v>0</v>
      </c>
      <c r="I109" s="94">
        <v>0</v>
      </c>
    </row>
    <row r="110" spans="1:9" x14ac:dyDescent="0.25">
      <c r="A110" s="141">
        <v>32</v>
      </c>
      <c r="B110" s="142"/>
      <c r="C110" s="143"/>
      <c r="D110" s="79" t="s">
        <v>20</v>
      </c>
      <c r="E110" s="67">
        <v>0</v>
      </c>
      <c r="F110" s="68">
        <v>51181.4</v>
      </c>
      <c r="G110" s="68">
        <v>0</v>
      </c>
      <c r="H110" s="68">
        <v>0</v>
      </c>
      <c r="I110" s="94">
        <v>0</v>
      </c>
    </row>
    <row r="111" spans="1:9" ht="25.5" x14ac:dyDescent="0.25">
      <c r="A111" s="137" t="s">
        <v>137</v>
      </c>
      <c r="B111" s="131"/>
      <c r="C111" s="132"/>
      <c r="D111" s="75" t="s">
        <v>138</v>
      </c>
      <c r="E111" s="67">
        <f>SUM(E116)</f>
        <v>0</v>
      </c>
      <c r="F111" s="69">
        <f>SUM(F112,F116)</f>
        <v>10531.2</v>
      </c>
      <c r="G111" s="69">
        <f>SUM(G112,G116)</f>
        <v>10531.2</v>
      </c>
      <c r="H111" s="69">
        <f t="shared" ref="H111:I111" si="48">SUM(H112,H116)</f>
        <v>0</v>
      </c>
      <c r="I111" s="69">
        <f t="shared" si="48"/>
        <v>0</v>
      </c>
    </row>
    <row r="112" spans="1:9" x14ac:dyDescent="0.25">
      <c r="A112" s="133" t="s">
        <v>123</v>
      </c>
      <c r="B112" s="134"/>
      <c r="C112" s="135"/>
      <c r="D112" s="76" t="s">
        <v>124</v>
      </c>
      <c r="E112" s="67">
        <f>SUM(E113)</f>
        <v>0</v>
      </c>
      <c r="F112" s="68">
        <f>SUM(F113)</f>
        <v>0</v>
      </c>
      <c r="G112" s="68">
        <f>SUM(G113)</f>
        <v>10531.2</v>
      </c>
      <c r="H112" s="68">
        <f t="shared" ref="H112:I112" si="49">SUM(H113)</f>
        <v>0</v>
      </c>
      <c r="I112" s="68">
        <f t="shared" si="49"/>
        <v>0</v>
      </c>
    </row>
    <row r="113" spans="1:9" x14ac:dyDescent="0.25">
      <c r="A113" s="77">
        <v>3</v>
      </c>
      <c r="B113" s="81"/>
      <c r="C113" s="82"/>
      <c r="D113" s="79" t="s">
        <v>9</v>
      </c>
      <c r="E113" s="67">
        <f>SUM(E114:E115)</f>
        <v>0</v>
      </c>
      <c r="F113" s="68">
        <f>SUM(F114:F115)</f>
        <v>0</v>
      </c>
      <c r="G113" s="68">
        <f>SUM(G114:G115)</f>
        <v>10531.2</v>
      </c>
      <c r="H113" s="68">
        <f>SUM(H114:H115)</f>
        <v>0</v>
      </c>
      <c r="I113" s="68">
        <f>SUM(I114:I115)</f>
        <v>0</v>
      </c>
    </row>
    <row r="114" spans="1:9" x14ac:dyDescent="0.25">
      <c r="A114" s="80">
        <v>31</v>
      </c>
      <c r="B114" s="81"/>
      <c r="C114" s="82"/>
      <c r="D114" s="79" t="s">
        <v>10</v>
      </c>
      <c r="E114" s="67">
        <v>0</v>
      </c>
      <c r="F114" s="68">
        <v>0</v>
      </c>
      <c r="G114" s="68">
        <v>2400</v>
      </c>
      <c r="H114" s="68">
        <v>0</v>
      </c>
      <c r="I114" s="94">
        <v>0</v>
      </c>
    </row>
    <row r="115" spans="1:9" x14ac:dyDescent="0.25">
      <c r="A115" s="141">
        <v>32</v>
      </c>
      <c r="B115" s="142"/>
      <c r="C115" s="143"/>
      <c r="D115" s="79" t="s">
        <v>20</v>
      </c>
      <c r="E115" s="67">
        <v>0</v>
      </c>
      <c r="F115" s="68">
        <v>0</v>
      </c>
      <c r="G115" s="68">
        <v>8131.2</v>
      </c>
      <c r="H115" s="68">
        <v>0</v>
      </c>
      <c r="I115" s="94">
        <v>0</v>
      </c>
    </row>
    <row r="116" spans="1:9" x14ac:dyDescent="0.25">
      <c r="A116" s="133" t="s">
        <v>115</v>
      </c>
      <c r="B116" s="134"/>
      <c r="C116" s="135"/>
      <c r="D116" s="76" t="s">
        <v>116</v>
      </c>
      <c r="E116" s="67">
        <f>SUM(E117)</f>
        <v>0</v>
      </c>
      <c r="F116" s="68">
        <f>SUM(F117)</f>
        <v>10531.2</v>
      </c>
      <c r="G116" s="68">
        <f>SUM(G117)</f>
        <v>0</v>
      </c>
      <c r="H116" s="68">
        <f t="shared" ref="H116:I116" si="50">SUM(H117)</f>
        <v>0</v>
      </c>
      <c r="I116" s="68">
        <f t="shared" si="50"/>
        <v>0</v>
      </c>
    </row>
    <row r="117" spans="1:9" x14ac:dyDescent="0.25">
      <c r="A117" s="77">
        <v>3</v>
      </c>
      <c r="B117" s="81"/>
      <c r="C117" s="82"/>
      <c r="D117" s="79" t="s">
        <v>9</v>
      </c>
      <c r="E117" s="67">
        <f>SUM(E119)</f>
        <v>0</v>
      </c>
      <c r="F117" s="68">
        <f>SUM(F118:F119)</f>
        <v>10531.2</v>
      </c>
      <c r="G117" s="68">
        <f>SUM(G118:G119)</f>
        <v>0</v>
      </c>
      <c r="H117" s="68">
        <f t="shared" ref="H117:I117" si="51">SUM(H118:H119)</f>
        <v>0</v>
      </c>
      <c r="I117" s="68">
        <f t="shared" si="51"/>
        <v>0</v>
      </c>
    </row>
    <row r="118" spans="1:9" x14ac:dyDescent="0.25">
      <c r="A118" s="86">
        <v>31</v>
      </c>
      <c r="B118" s="90"/>
      <c r="C118" s="91"/>
      <c r="D118" s="88" t="s">
        <v>10</v>
      </c>
      <c r="E118" s="67">
        <v>0</v>
      </c>
      <c r="F118" s="68">
        <v>1280</v>
      </c>
      <c r="G118" s="97">
        <v>0</v>
      </c>
      <c r="H118" s="68">
        <v>0</v>
      </c>
      <c r="I118" s="94">
        <v>0</v>
      </c>
    </row>
    <row r="119" spans="1:9" x14ac:dyDescent="0.25">
      <c r="A119" s="141">
        <v>32</v>
      </c>
      <c r="B119" s="142"/>
      <c r="C119" s="143"/>
      <c r="D119" s="79" t="s">
        <v>20</v>
      </c>
      <c r="E119" s="67">
        <v>0</v>
      </c>
      <c r="F119" s="68">
        <v>9251.2000000000007</v>
      </c>
      <c r="G119" s="68">
        <v>0</v>
      </c>
      <c r="H119" s="68">
        <v>0</v>
      </c>
      <c r="I119" s="94">
        <v>0</v>
      </c>
    </row>
    <row r="120" spans="1:9" ht="29.25" customHeight="1" x14ac:dyDescent="0.25">
      <c r="A120" s="130" t="s">
        <v>151</v>
      </c>
      <c r="B120" s="131"/>
      <c r="C120" s="132"/>
      <c r="D120" s="92" t="s">
        <v>152</v>
      </c>
      <c r="E120" s="66">
        <f>SUM(E121,E124)</f>
        <v>0</v>
      </c>
      <c r="F120" s="66">
        <f t="shared" ref="F120:I120" si="52">SUM(F121,F124)</f>
        <v>0</v>
      </c>
      <c r="G120" s="66">
        <f t="shared" si="52"/>
        <v>33651</v>
      </c>
      <c r="H120" s="66">
        <f t="shared" si="52"/>
        <v>0</v>
      </c>
      <c r="I120" s="66">
        <f t="shared" si="52"/>
        <v>0</v>
      </c>
    </row>
    <row r="121" spans="1:9" x14ac:dyDescent="0.25">
      <c r="A121" s="133" t="s">
        <v>105</v>
      </c>
      <c r="B121" s="134"/>
      <c r="C121" s="135"/>
      <c r="D121" s="93" t="s">
        <v>106</v>
      </c>
      <c r="E121" s="67">
        <f>SUM(E122)</f>
        <v>0</v>
      </c>
      <c r="F121" s="67">
        <f t="shared" ref="F121:I121" si="53">SUM(F122)</f>
        <v>0</v>
      </c>
      <c r="G121" s="67">
        <f t="shared" si="53"/>
        <v>9130.2000000000007</v>
      </c>
      <c r="H121" s="67">
        <f t="shared" si="53"/>
        <v>0</v>
      </c>
      <c r="I121" s="67">
        <f t="shared" si="53"/>
        <v>0</v>
      </c>
    </row>
    <row r="122" spans="1:9" x14ac:dyDescent="0.25">
      <c r="A122" s="86">
        <v>3</v>
      </c>
      <c r="B122" s="90"/>
      <c r="C122" s="91"/>
      <c r="D122" s="88" t="s">
        <v>9</v>
      </c>
      <c r="E122" s="67">
        <f>SUM(E123)</f>
        <v>0</v>
      </c>
      <c r="F122" s="67">
        <f>SUM(F123)</f>
        <v>0</v>
      </c>
      <c r="G122" s="67">
        <f t="shared" ref="G122:I122" si="54">SUM(G123)</f>
        <v>9130.2000000000007</v>
      </c>
      <c r="H122" s="67">
        <f t="shared" si="54"/>
        <v>0</v>
      </c>
      <c r="I122" s="67">
        <f t="shared" si="54"/>
        <v>0</v>
      </c>
    </row>
    <row r="123" spans="1:9" x14ac:dyDescent="0.25">
      <c r="A123" s="89">
        <v>32</v>
      </c>
      <c r="B123" s="90"/>
      <c r="C123" s="91"/>
      <c r="D123" s="88" t="s">
        <v>20</v>
      </c>
      <c r="E123" s="67">
        <v>0</v>
      </c>
      <c r="F123" s="67">
        <v>0</v>
      </c>
      <c r="G123" s="68">
        <v>9130.2000000000007</v>
      </c>
      <c r="H123" s="68">
        <v>0</v>
      </c>
      <c r="I123" s="94">
        <v>0</v>
      </c>
    </row>
    <row r="124" spans="1:9" x14ac:dyDescent="0.25">
      <c r="A124" s="133" t="s">
        <v>115</v>
      </c>
      <c r="B124" s="134"/>
      <c r="C124" s="135"/>
      <c r="D124" s="93" t="s">
        <v>116</v>
      </c>
      <c r="E124" s="67">
        <f>SUM(E125)</f>
        <v>0</v>
      </c>
      <c r="F124" s="67">
        <f t="shared" ref="F124:I124" si="55">SUM(F125)</f>
        <v>0</v>
      </c>
      <c r="G124" s="67">
        <f t="shared" si="55"/>
        <v>24520.799999999999</v>
      </c>
      <c r="H124" s="67">
        <f t="shared" si="55"/>
        <v>0</v>
      </c>
      <c r="I124" s="67">
        <f t="shared" si="55"/>
        <v>0</v>
      </c>
    </row>
    <row r="125" spans="1:9" x14ac:dyDescent="0.25">
      <c r="A125" s="86">
        <v>3</v>
      </c>
      <c r="B125" s="90"/>
      <c r="C125" s="91"/>
      <c r="D125" s="88" t="s">
        <v>9</v>
      </c>
      <c r="E125" s="67">
        <f>SUM(E126)</f>
        <v>0</v>
      </c>
      <c r="F125" s="67">
        <f t="shared" ref="F125:I125" si="56">SUM(F126)</f>
        <v>0</v>
      </c>
      <c r="G125" s="67">
        <f t="shared" si="56"/>
        <v>24520.799999999999</v>
      </c>
      <c r="H125" s="67">
        <f t="shared" si="56"/>
        <v>0</v>
      </c>
      <c r="I125" s="67">
        <f t="shared" si="56"/>
        <v>0</v>
      </c>
    </row>
    <row r="126" spans="1:9" x14ac:dyDescent="0.25">
      <c r="A126" s="89">
        <v>32</v>
      </c>
      <c r="B126" s="90"/>
      <c r="C126" s="91"/>
      <c r="D126" s="88" t="s">
        <v>20</v>
      </c>
      <c r="E126" s="67">
        <v>0</v>
      </c>
      <c r="F126" s="68">
        <v>0</v>
      </c>
      <c r="G126" s="68">
        <v>24520.799999999999</v>
      </c>
      <c r="H126" s="68">
        <v>0</v>
      </c>
      <c r="I126" s="94">
        <v>0</v>
      </c>
    </row>
    <row r="127" spans="1:9" x14ac:dyDescent="0.25">
      <c r="A127" s="127" t="s">
        <v>150</v>
      </c>
      <c r="B127" s="128"/>
      <c r="C127" s="128"/>
      <c r="D127" s="129"/>
      <c r="E127" s="96">
        <f>SUM(E7,E23,E78,E93,E120)</f>
        <v>1312846.21</v>
      </c>
      <c r="F127" s="96">
        <f>SUM(F7,F23,F78,F93,F120)</f>
        <v>1381086.53</v>
      </c>
      <c r="G127" s="96">
        <f t="shared" ref="G127:I127" si="57">SUM(G7,G23,G78,G93,G120)</f>
        <v>1533091.57</v>
      </c>
      <c r="H127" s="96">
        <f t="shared" si="57"/>
        <v>1494813.6</v>
      </c>
      <c r="I127" s="96">
        <f t="shared" si="57"/>
        <v>1515792.45</v>
      </c>
    </row>
  </sheetData>
  <mergeCells count="63">
    <mergeCell ref="A111:C111"/>
    <mergeCell ref="A115:C115"/>
    <mergeCell ref="A119:C119"/>
    <mergeCell ref="A12:C12"/>
    <mergeCell ref="A13:C13"/>
    <mergeCell ref="A14:C14"/>
    <mergeCell ref="A15:C15"/>
    <mergeCell ref="A112:C112"/>
    <mergeCell ref="A116:C116"/>
    <mergeCell ref="A103:C103"/>
    <mergeCell ref="A106:C106"/>
    <mergeCell ref="A107:C107"/>
    <mergeCell ref="A110:C110"/>
    <mergeCell ref="A95:C95"/>
    <mergeCell ref="A98:C98"/>
    <mergeCell ref="A99:C99"/>
    <mergeCell ref="A45:C45"/>
    <mergeCell ref="A101:C101"/>
    <mergeCell ref="A102:C102"/>
    <mergeCell ref="A63:C63"/>
    <mergeCell ref="A90:C90"/>
    <mergeCell ref="A93:C93"/>
    <mergeCell ref="A94:C94"/>
    <mergeCell ref="A87:C87"/>
    <mergeCell ref="A83:C83"/>
    <mergeCell ref="A70:C70"/>
    <mergeCell ref="A71:C71"/>
    <mergeCell ref="A74:C74"/>
    <mergeCell ref="A75:C75"/>
    <mergeCell ref="A84:C84"/>
    <mergeCell ref="A85:C85"/>
    <mergeCell ref="A25:C25"/>
    <mergeCell ref="A66:C66"/>
    <mergeCell ref="A67:C67"/>
    <mergeCell ref="A4:I4"/>
    <mergeCell ref="A6:C6"/>
    <mergeCell ref="A18:C18"/>
    <mergeCell ref="A19:C19"/>
    <mergeCell ref="A23:C23"/>
    <mergeCell ref="A51:C51"/>
    <mergeCell ref="A56:C56"/>
    <mergeCell ref="A57:C57"/>
    <mergeCell ref="A60:C60"/>
    <mergeCell ref="A28:C28"/>
    <mergeCell ref="A29:C29"/>
    <mergeCell ref="A34:C34"/>
    <mergeCell ref="A39:C39"/>
    <mergeCell ref="A127:D127"/>
    <mergeCell ref="A120:C120"/>
    <mergeCell ref="A121:C121"/>
    <mergeCell ref="A124:C124"/>
    <mergeCell ref="A1:D1"/>
    <mergeCell ref="A78:C78"/>
    <mergeCell ref="A79:C79"/>
    <mergeCell ref="A80:C80"/>
    <mergeCell ref="A81:C81"/>
    <mergeCell ref="A9:C9"/>
    <mergeCell ref="A10:C10"/>
    <mergeCell ref="A11:C11"/>
    <mergeCell ref="A7:C7"/>
    <mergeCell ref="A8:C8"/>
    <mergeCell ref="A2:I2"/>
    <mergeCell ref="A24:C2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</cp:lastModifiedBy>
  <cp:lastPrinted>2025-10-21T08:22:26Z</cp:lastPrinted>
  <dcterms:created xsi:type="dcterms:W3CDTF">2022-08-12T12:51:27Z</dcterms:created>
  <dcterms:modified xsi:type="dcterms:W3CDTF">2025-10-29T11:48:57Z</dcterms:modified>
</cp:coreProperties>
</file>